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I:\SHARE\Public\Department Performance Metrics\Homeless\2019\"/>
    </mc:Choice>
  </mc:AlternateContent>
  <bookViews>
    <workbookView xWindow="1320" yWindow="120" windowWidth="18720" windowHeight="7725"/>
  </bookViews>
  <sheets>
    <sheet name="TOC" sheetId="15" r:id="rId1"/>
    <sheet name="ESHAP Dashboard" sheetId="11" r:id="rId2"/>
    <sheet name="Data" sheetId="13" state="hidden" r:id="rId3"/>
    <sheet name="Pivot Tables" sheetId="14" state="hidden" r:id="rId4"/>
  </sheets>
  <definedNames>
    <definedName name="_xlnm.Print_Area" localSheetId="2">Data!$A$1:$C$27</definedName>
    <definedName name="_xlnm.Print_Titles" localSheetId="2">Data!$1:$1</definedName>
    <definedName name="Slicer_Shelter">#N/A</definedName>
  </definedNames>
  <calcPr calcId="162913"/>
  <pivotCaches>
    <pivotCache cacheId="12" r:id="rId5"/>
    <pivotCache cacheId="13" r:id="rId6"/>
  </pivotCaches>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Lst>
</workbook>
</file>

<file path=xl/calcChain.xml><?xml version="1.0" encoding="utf-8"?>
<calcChain xmlns="http://schemas.openxmlformats.org/spreadsheetml/2006/main">
  <c r="C34" i="13" l="1"/>
  <c r="C33" i="13"/>
  <c r="C32" i="13"/>
  <c r="C31" i="13"/>
  <c r="AG28" i="13"/>
  <c r="AF28" i="13"/>
  <c r="AE28" i="13"/>
  <c r="AD28" i="13"/>
  <c r="AC28" i="13"/>
  <c r="AB28" i="13"/>
  <c r="AA28" i="13"/>
  <c r="Z28" i="13"/>
  <c r="Y28" i="13"/>
  <c r="X28" i="13"/>
  <c r="W28" i="13"/>
  <c r="V28" i="13"/>
  <c r="U28" i="13"/>
  <c r="T28" i="13"/>
  <c r="S28" i="13"/>
  <c r="R28" i="13"/>
  <c r="Q28" i="13"/>
  <c r="P28" i="13"/>
  <c r="O28" i="13"/>
  <c r="N28" i="13"/>
  <c r="M28" i="13"/>
  <c r="L28" i="13"/>
  <c r="K28" i="13"/>
  <c r="J28" i="13"/>
  <c r="I28" i="13"/>
  <c r="H28" i="13"/>
  <c r="G28" i="13"/>
  <c r="F28" i="13"/>
  <c r="E28" i="13"/>
  <c r="D28" i="13"/>
  <c r="O1" i="11"/>
  <c r="O2" i="11"/>
</calcChain>
</file>

<file path=xl/sharedStrings.xml><?xml version="1.0" encoding="utf-8"?>
<sst xmlns="http://schemas.openxmlformats.org/spreadsheetml/2006/main" count="153" uniqueCount="116">
  <si>
    <t>Shelter</t>
  </si>
  <si>
    <t>BAHS</t>
  </si>
  <si>
    <t>Bread of Life</t>
  </si>
  <si>
    <t>Caring Unlimited</t>
  </si>
  <si>
    <t>Emmaus Homeless Shelter</t>
  </si>
  <si>
    <t>Milestone Inc.-ESHAP Services</t>
  </si>
  <si>
    <t>PCHC-ESHAP Services</t>
  </si>
  <si>
    <t>Safe Voices</t>
  </si>
  <si>
    <t>HSA-Sister Mary O'Donnell Shelter</t>
  </si>
  <si>
    <t>Next Step</t>
  </si>
  <si>
    <t>Rural Community Action Ministry</t>
  </si>
  <si>
    <t>Shaw House</t>
  </si>
  <si>
    <t>MidMaine Shelter</t>
  </si>
  <si>
    <t>New Beginnings</t>
  </si>
  <si>
    <t xml:space="preserve">Western Maine Homeless Outreach </t>
  </si>
  <si>
    <t>Year</t>
  </si>
  <si>
    <t>Quarter</t>
  </si>
  <si>
    <t>Q1</t>
  </si>
  <si>
    <t>Q2</t>
  </si>
  <si>
    <t>Grand Total</t>
  </si>
  <si>
    <t>All Shelters</t>
  </si>
  <si>
    <t>Q3</t>
  </si>
  <si>
    <t>Q4</t>
  </si>
  <si>
    <t>Risk Analysis Score</t>
  </si>
  <si>
    <t>% Monitoring Complete</t>
  </si>
  <si>
    <t>Column Labels</t>
  </si>
  <si>
    <t>&lt;30</t>
  </si>
  <si>
    <t>Low</t>
  </si>
  <si>
    <t>30-50</t>
  </si>
  <si>
    <t>Medium</t>
  </si>
  <si>
    <t>51+</t>
  </si>
  <si>
    <t>High</t>
  </si>
  <si>
    <t>Disclaimer for the shelter risk assessment score:</t>
  </si>
  <si>
    <t>The risk assessment score indicated is the first score in a multi-year risk assessment of all ESG funded shelters in the state.  While each shelter score sets a baseline, it does not yet indicate any extreme risks to the ESG funding in Maine.  Using this tool, within three years MaineHousing will have a more accurate risk assessment score of each shelter in the state, and the level of risk they pose to the overall ESG funding we receive</t>
  </si>
  <si>
    <t>Total Score:</t>
  </si>
  <si>
    <t>Level of Risk:</t>
  </si>
  <si>
    <t>Sum of Risk Analysis Score</t>
  </si>
  <si>
    <t>KCHC - Hospitality House</t>
  </si>
  <si>
    <t>FVP - Somerset &amp; Kennebec</t>
  </si>
  <si>
    <t>COP Oxford &amp;  Family Shelter</t>
  </si>
  <si>
    <t>Preble Street -  Joe Kreisler &amp; Florence House</t>
  </si>
  <si>
    <t>RGH - Family Center, Family Annex, Norway</t>
  </si>
  <si>
    <t>Tedford - Adult &amp; Family</t>
  </si>
  <si>
    <t>YCSPI Adult &amp; Family</t>
  </si>
  <si>
    <t>Fair Housing notice</t>
  </si>
  <si>
    <t>Fair Housing policy</t>
  </si>
  <si>
    <t>Financial Control policies</t>
  </si>
  <si>
    <t>Food policy inadequate</t>
  </si>
  <si>
    <t>Greivance policy notice</t>
  </si>
  <si>
    <t>Privacy Notice (HMIS or VAWA)</t>
  </si>
  <si>
    <t>Stabilization services</t>
  </si>
  <si>
    <t>Termination policy notice</t>
  </si>
  <si>
    <t>Partners for Peace</t>
  </si>
  <si>
    <t>FACT</t>
  </si>
  <si>
    <t>Home Inc.: Dorr House, Duplex Orland, &amp; St. Francis Inn</t>
  </si>
  <si>
    <t>Hope and Justice Project - Presque Isle, Fort Kent, Houlton</t>
  </si>
  <si>
    <t>Contents:</t>
  </si>
  <si>
    <t>ESG Monitoring Dashboard</t>
  </si>
  <si>
    <t>Source: Maine ESG Monitoring Audits</t>
  </si>
  <si>
    <t>How to use dashboard:</t>
  </si>
  <si>
    <r>
      <t xml:space="preserve">The Dashboard utilizes </t>
    </r>
    <r>
      <rPr>
        <i/>
        <sz val="11"/>
        <color theme="1"/>
        <rFont val="Calibri"/>
        <family val="1"/>
        <scheme val="minor"/>
      </rPr>
      <t>pivot</t>
    </r>
    <r>
      <rPr>
        <sz val="11"/>
        <color theme="1"/>
        <rFont val="Calibri"/>
        <family val="2"/>
        <scheme val="minor"/>
      </rPr>
      <t xml:space="preserve"> c</t>
    </r>
    <r>
      <rPr>
        <i/>
        <sz val="11"/>
        <color theme="1"/>
        <rFont val="Calibri"/>
        <family val="1"/>
        <scheme val="minor"/>
      </rPr>
      <t xml:space="preserve">harts </t>
    </r>
    <r>
      <rPr>
        <sz val="11"/>
        <color theme="1"/>
        <rFont val="Calibri"/>
        <family val="1"/>
        <scheme val="minor"/>
      </rPr>
      <t xml:space="preserve">&amp; </t>
    </r>
    <r>
      <rPr>
        <i/>
        <sz val="11"/>
        <color theme="1"/>
        <rFont val="Calibri"/>
        <family val="1"/>
        <scheme val="minor"/>
      </rPr>
      <t>slicers.</t>
    </r>
  </si>
  <si>
    <t>Data can be sliced by Shelter</t>
  </si>
  <si>
    <t>It is suggested only one shelter be looked at a time, if you want to look at the system click All Shelters.</t>
  </si>
  <si>
    <t>About the data:</t>
  </si>
  <si>
    <t xml:space="preserve">All dates are calendar year (January 1 - December 31). All data is collected from ESG Monitoring Audits. Risk analysis score is calculated a summary of the interpretation is on the dashboard. </t>
  </si>
  <si>
    <t>Please contact with questions:</t>
  </si>
  <si>
    <t>Clyde Barr</t>
  </si>
  <si>
    <t>cbarr@mainehousing.org</t>
  </si>
  <si>
    <t>Through These Doors</t>
  </si>
  <si>
    <t>2019 ESG Monitoring Dashboard</t>
  </si>
  <si>
    <t>Incomplete documentation.</t>
  </si>
  <si>
    <t>CoC attendance.</t>
  </si>
  <si>
    <t>Data And Security Policy.</t>
  </si>
  <si>
    <t>Data Quality Errors.</t>
  </si>
  <si>
    <t>Emergency Procedures not posted.</t>
  </si>
  <si>
    <t>Habitiablity standards missing.</t>
  </si>
  <si>
    <t>Housing referrals missing.</t>
  </si>
  <si>
    <t>Housing referrals out of range.</t>
  </si>
  <si>
    <t>Housing First/RRH Implementation.</t>
  </si>
  <si>
    <t>Mainstream referrals.</t>
  </si>
  <si>
    <t>Missing Homeless Verification.</t>
  </si>
  <si>
    <t>Missing HSP.</t>
  </si>
  <si>
    <t>Missing HSP updates.</t>
  </si>
  <si>
    <t>Missing letter of ineligibility.</t>
  </si>
  <si>
    <t>Missing letter of termination.</t>
  </si>
  <si>
    <t>Missing VI-SPDAT.</t>
  </si>
  <si>
    <t>Navigator Services Not Provided.</t>
  </si>
  <si>
    <t>Releases of Information.</t>
  </si>
  <si>
    <t>Record Retention Policy.</t>
  </si>
  <si>
    <t>Termination policy.</t>
  </si>
  <si>
    <t>Literally Homeless.</t>
  </si>
  <si>
    <t>Sum of Incomplete documentation.</t>
  </si>
  <si>
    <t>Sum of CoC attendance.</t>
  </si>
  <si>
    <t>Sum of Data And Security Policy.</t>
  </si>
  <si>
    <t>Sum of Data Quality Errors.</t>
  </si>
  <si>
    <t>Sum of Emergency Procedures not posted.</t>
  </si>
  <si>
    <t>Sum of Habitiablity standards missing.</t>
  </si>
  <si>
    <t>Sum of Housing referrals missing.</t>
  </si>
  <si>
    <t>Sum of Housing referrals out of range.</t>
  </si>
  <si>
    <t>Sum of Housing First/RRH Implementation.</t>
  </si>
  <si>
    <t>Sum of Mainstream referrals.</t>
  </si>
  <si>
    <t>Sum of Missing Homeless Verification.</t>
  </si>
  <si>
    <t>Sum of Missing HSP.</t>
  </si>
  <si>
    <t>Sum of Missing HSP updates.</t>
  </si>
  <si>
    <t>Sum of Missing letter of ineligibility.</t>
  </si>
  <si>
    <t>Sum of Missing letter of termination.</t>
  </si>
  <si>
    <t>Sum of Missing VI-SPDAT.</t>
  </si>
  <si>
    <t>Sum of Navigator Services Not Provided.</t>
  </si>
  <si>
    <t>Sum of Releases of Information.</t>
  </si>
  <si>
    <t>Sum of Record Retention Policy.</t>
  </si>
  <si>
    <t>Sum of Termination policy.</t>
  </si>
  <si>
    <t>Values</t>
  </si>
  <si>
    <t>Sum of % Monitoring Complete</t>
  </si>
  <si>
    <t>Linda Plourde</t>
  </si>
  <si>
    <t>lplourde@mainehousing.org</t>
  </si>
  <si>
    <t>2019 ESHAP Monitoring Dashboard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</si>
</sst>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8" x14ac:knownFonts="1">
    <font>
      <sz val="11"/>
      <color theme="1"/>
      <name val="Calibri"/>
      <family val="2"/>
      <scheme val="minor"/>
    </font>
    <font>
      <sz val="11"/>
      <color theme="1"/>
      <name val="Calibri"/>
      <family val="2"/>
      <scheme val="minor"/>
    </font>
    <font>
      <b/>
      <sz val="10"/>
      <color theme="0"/>
      <name val="Calibri"/>
      <family val="2"/>
      <scheme val="major"/>
    </font>
    <font>
      <sz val="10"/>
      <color theme="1"/>
      <name val="Calibri"/>
      <family val="2"/>
      <scheme val="major"/>
    </font>
    <font>
      <sz val="11"/>
      <color theme="3"/>
      <name val="Calibri"/>
      <family val="2"/>
      <scheme val="major"/>
    </font>
    <font>
      <sz val="11"/>
      <color theme="1"/>
      <name val="Calibri"/>
      <family val="2"/>
      <scheme val="major"/>
    </font>
    <font>
      <b/>
      <sz val="20"/>
      <color theme="3"/>
      <name val="Calibri"/>
      <family val="2"/>
      <scheme val="major"/>
    </font>
    <font>
      <b/>
      <sz val="11"/>
      <color theme="3"/>
      <name val="Calibri"/>
      <family val="2"/>
      <scheme val="major"/>
    </font>
    <font>
      <b/>
      <sz val="10"/>
      <color theme="0"/>
      <name val="Calibri"/>
      <family val="2"/>
      <scheme val="major"/>
    </font>
    <font>
      <b/>
      <sz val="16"/>
      <color theme="3"/>
      <name val="Calibri"/>
      <family val="2"/>
      <scheme val="major"/>
    </font>
    <font>
      <b/>
      <sz val="14"/>
      <color theme="0"/>
      <name val="Calibri"/>
      <family val="2"/>
      <scheme val="major"/>
    </font>
    <font>
      <b/>
      <sz val="19.75"/>
      <color theme="3"/>
      <name val="Calibri"/>
      <family val="2"/>
      <scheme val="major"/>
    </font>
    <font>
      <b/>
      <sz val="18"/>
      <color theme="1"/>
      <name val="Calibri"/>
      <family val="1"/>
      <scheme val="minor"/>
    </font>
    <font>
      <b/>
      <sz val="12"/>
      <color theme="3"/>
      <name val="Calibri"/>
      <family val="2"/>
      <scheme val="major"/>
    </font>
    <font>
      <b/>
      <sz val="11"/>
      <color theme="1"/>
      <name val="Calibri"/>
      <family val="2"/>
      <scheme val="major"/>
    </font>
    <font>
      <sz val="11"/>
      <color theme="1"/>
      <name val="Calibri"/>
      <family val="2"/>
    </font>
    <font>
      <b/>
      <sz val="11"/>
      <color theme="3"/>
      <name val="Calibri"/>
      <family val="2"/>
    </font>
    <font>
      <sz val="11"/>
      <color theme="0"/>
      <name val="Calibri"/>
      <family val="2"/>
      <scheme val="major"/>
    </font>
    <font>
      <sz val="11"/>
      <color rgb="FF363B73"/>
      <name val="Arial"/>
      <family val="2"/>
    </font>
    <font>
      <b/>
      <sz val="10"/>
      <color theme="0"/>
      <name val="Calibri"/>
      <family val="2"/>
      <scheme val="major"/>
    </font>
    <font>
      <sz val="11"/>
      <color theme="3"/>
      <name val="Calibri"/>
      <family val="2"/>
      <scheme val="major"/>
    </font>
    <font>
      <sz val="11"/>
      <color rgb="FF363B73"/>
      <name val="Arial"/>
      <family val="2"/>
    </font>
    <font>
      <b/>
      <sz val="14"/>
      <color theme="1"/>
      <name val="Calibri"/>
      <family val="1"/>
      <scheme val="minor"/>
    </font>
    <font>
      <b/>
      <sz val="11"/>
      <color theme="1"/>
      <name val="Calibri"/>
      <family val="1"/>
      <scheme val="minor"/>
    </font>
    <font>
      <u/>
      <sz val="11"/>
      <color theme="10"/>
      <name val="Calibri"/>
      <family val="2"/>
      <scheme val="minor"/>
    </font>
    <font>
      <b/>
      <i/>
      <sz val="10"/>
      <color theme="1"/>
      <name val="Calibri"/>
      <family val="1"/>
      <scheme val="minor"/>
    </font>
    <font>
      <i/>
      <sz val="11"/>
      <color theme="1"/>
      <name val="Calibri"/>
      <family val="1"/>
      <scheme val="minor"/>
    </font>
    <font>
      <sz val="11"/>
      <color theme="1"/>
      <name val="Calibri"/>
      <family val="1"/>
      <scheme val="minor"/>
    </font>
  </fonts>
  <fills count="5">
    <fill>
      <patternFill patternType="none"/>
    </fill>
    <fill>
      <patternFill patternType="gray125"/>
    </fill>
    <fill>
      <patternFill patternType="solid">
        <fgColor theme="0" tint="-0.249977111117893"/>
        <bgColor indexed="64"/>
      </patternFill>
    </fill>
    <fill>
      <patternFill patternType="solid">
        <fgColor theme="3"/>
        <bgColor indexed="64"/>
      </patternFill>
    </fill>
    <fill>
      <patternFill patternType="solid">
        <fgColor theme="3" tint="0.79998168889431442"/>
        <bgColor indexed="64"/>
      </patternFill>
    </fill>
  </fills>
  <borders count="17">
    <border>
      <left/>
      <right/>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indexed="64"/>
      </left>
      <right style="thin">
        <color indexed="64"/>
      </right>
      <top/>
      <bottom style="thin">
        <color rgb="FF000000"/>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5"/>
      </left>
      <right style="thin">
        <color rgb="FFABABAB"/>
      </right>
      <top style="thin">
        <color rgb="FFABABAB"/>
      </top>
      <bottom/>
      <diagonal/>
    </border>
  </borders>
  <cellStyleXfs count="3">
    <xf numFmtId="0" fontId="0" fillId="0" borderId="0"/>
    <xf numFmtId="9" fontId="1" fillId="0" borderId="0" applyFont="0" applyFill="0" applyBorder="0" applyAlignment="0" applyProtection="0"/>
    <xf numFmtId="0" fontId="24" fillId="0" borderId="0" applyNumberFormat="0" applyFill="0" applyBorder="0" applyAlignment="0" applyProtection="0"/>
  </cellStyleXfs>
  <cellXfs count="88">
    <xf numFmtId="0" fontId="0" fillId="0" borderId="0" xfId="0"/>
    <xf numFmtId="0" fontId="3" fillId="0" borderId="0" xfId="0" applyFont="1" applyFill="1" applyBorder="1" applyAlignment="1">
      <alignment wrapText="1"/>
    </xf>
    <xf numFmtId="0" fontId="2" fillId="0" borderId="0" xfId="0" applyFont="1" applyFill="1" applyBorder="1" applyAlignment="1">
      <alignment horizontal="left" vertical="center" wrapText="1"/>
    </xf>
    <xf numFmtId="0" fontId="4" fillId="0" borderId="0" xfId="0" applyFont="1" applyFill="1" applyBorder="1" applyAlignment="1">
      <alignment horizontal="left" wrapText="1"/>
    </xf>
    <xf numFmtId="0" fontId="4" fillId="0" borderId="0" xfId="0" applyFont="1" applyFill="1" applyBorder="1" applyAlignment="1">
      <alignment horizontal="center" wrapText="1"/>
    </xf>
    <xf numFmtId="0" fontId="3" fillId="0" borderId="0" xfId="0" applyFont="1" applyFill="1" applyBorder="1" applyAlignment="1">
      <alignment horizontal="left" wrapText="1"/>
    </xf>
    <xf numFmtId="0" fontId="5" fillId="0" borderId="0" xfId="0" applyFont="1" applyFill="1" applyBorder="1" applyAlignment="1">
      <alignment wrapText="1"/>
    </xf>
    <xf numFmtId="0" fontId="0" fillId="0" borderId="0" xfId="0" pivotButton="1"/>
    <xf numFmtId="0" fontId="5" fillId="0" borderId="0" xfId="0" applyFont="1"/>
    <xf numFmtId="9" fontId="0" fillId="0" borderId="0" xfId="0" applyNumberFormat="1"/>
    <xf numFmtId="0" fontId="6" fillId="0" borderId="0" xfId="0" applyFont="1" applyAlignment="1">
      <alignment vertical="center"/>
    </xf>
    <xf numFmtId="0" fontId="8" fillId="0" borderId="2" xfId="0" applyNumberFormat="1" applyFont="1" applyFill="1" applyBorder="1" applyAlignment="1">
      <alignment horizontal="center" vertical="center" wrapText="1"/>
    </xf>
    <xf numFmtId="0" fontId="5" fillId="0" borderId="0" xfId="0" applyNumberFormat="1" applyFont="1" applyFill="1" applyBorder="1" applyAlignment="1">
      <alignment wrapText="1"/>
    </xf>
    <xf numFmtId="164" fontId="8" fillId="0" borderId="2" xfId="0" applyNumberFormat="1" applyFont="1" applyFill="1" applyBorder="1" applyAlignment="1">
      <alignment horizontal="center" vertical="center" wrapText="1"/>
    </xf>
    <xf numFmtId="165" fontId="0" fillId="0" borderId="0" xfId="0" applyNumberFormat="1"/>
    <xf numFmtId="0" fontId="12" fillId="0" borderId="0" xfId="0" applyFont="1" applyFill="1" applyBorder="1" applyAlignment="1">
      <alignment vertical="top"/>
    </xf>
    <xf numFmtId="0" fontId="14" fillId="0" borderId="0" xfId="0" applyFont="1"/>
    <xf numFmtId="0" fontId="14" fillId="0" borderId="4" xfId="0" applyFont="1" applyBorder="1"/>
    <xf numFmtId="0" fontId="5" fillId="0" borderId="5" xfId="0" applyFont="1" applyBorder="1"/>
    <xf numFmtId="0" fontId="5" fillId="0" borderId="6" xfId="0" applyFont="1" applyBorder="1"/>
    <xf numFmtId="0" fontId="14" fillId="0" borderId="3" xfId="0" applyFont="1" applyFill="1" applyBorder="1" applyAlignment="1">
      <alignment vertical="top"/>
    </xf>
    <xf numFmtId="0" fontId="12" fillId="0" borderId="1" xfId="0" applyFont="1" applyFill="1" applyBorder="1" applyAlignment="1">
      <alignment vertical="top"/>
    </xf>
    <xf numFmtId="0" fontId="4" fillId="0" borderId="10" xfId="0" applyFont="1" applyBorder="1" applyAlignment="1">
      <alignment horizontal="left" wrapText="1"/>
    </xf>
    <xf numFmtId="0" fontId="17" fillId="0" borderId="11" xfId="0" applyFont="1" applyBorder="1" applyAlignment="1">
      <alignment horizontal="left" wrapText="1"/>
    </xf>
    <xf numFmtId="0" fontId="4" fillId="0" borderId="10" xfId="0" applyFont="1" applyFill="1" applyBorder="1" applyAlignment="1">
      <alignment horizontal="left" wrapText="1"/>
    </xf>
    <xf numFmtId="0" fontId="4" fillId="0" borderId="12" xfId="0" applyFont="1" applyFill="1" applyBorder="1" applyAlignment="1">
      <alignment horizontal="left" wrapText="1"/>
    </xf>
    <xf numFmtId="9" fontId="4" fillId="0" borderId="0" xfId="1" applyNumberFormat="1" applyFont="1" applyFill="1" applyBorder="1" applyAlignment="1">
      <alignment horizontal="center" wrapText="1"/>
    </xf>
    <xf numFmtId="0" fontId="4" fillId="0" borderId="0" xfId="0" applyFont="1" applyFill="1" applyBorder="1" applyAlignment="1">
      <alignment wrapText="1"/>
    </xf>
    <xf numFmtId="164" fontId="19" fillId="0" borderId="13" xfId="0" applyNumberFormat="1" applyFont="1" applyFill="1" applyBorder="1" applyAlignment="1">
      <alignment horizontal="center" vertical="center" wrapText="1"/>
    </xf>
    <xf numFmtId="0" fontId="18" fillId="0" borderId="0" xfId="0" applyNumberFormat="1" applyFont="1" applyFill="1" applyAlignment="1">
      <alignment horizontal="center" wrapText="1"/>
    </xf>
    <xf numFmtId="0" fontId="18" fillId="2" borderId="14" xfId="0" applyNumberFormat="1" applyFont="1" applyFill="1" applyBorder="1" applyAlignment="1">
      <alignment horizontal="center" wrapText="1"/>
    </xf>
    <xf numFmtId="0" fontId="7" fillId="2" borderId="15" xfId="0" applyFont="1" applyFill="1" applyBorder="1" applyAlignment="1">
      <alignment horizontal="left" wrapText="1"/>
    </xf>
    <xf numFmtId="0" fontId="7" fillId="2" borderId="14" xfId="0" applyFont="1" applyFill="1" applyBorder="1" applyAlignment="1">
      <alignment horizontal="left" wrapText="1"/>
    </xf>
    <xf numFmtId="165" fontId="7" fillId="2" borderId="14" xfId="0" applyNumberFormat="1" applyFont="1" applyFill="1" applyBorder="1" applyAlignment="1">
      <alignment horizontal="center" wrapText="1"/>
    </xf>
    <xf numFmtId="0" fontId="0" fillId="0" borderId="16" xfId="0" applyBorder="1"/>
    <xf numFmtId="0" fontId="0" fillId="0" borderId="0" xfId="0" applyNumberFormat="1"/>
    <xf numFmtId="0" fontId="12" fillId="0" borderId="0" xfId="0" applyFont="1" applyFill="1" applyBorder="1" applyAlignment="1">
      <alignment vertical="center"/>
    </xf>
    <xf numFmtId="0" fontId="15" fillId="0" borderId="0" xfId="0" applyFont="1" applyBorder="1" applyAlignment="1">
      <alignment vertical="center" wrapText="1"/>
    </xf>
    <xf numFmtId="0" fontId="14" fillId="0" borderId="5" xfId="0" applyFont="1" applyFill="1" applyBorder="1" applyAlignment="1">
      <alignment vertical="top"/>
    </xf>
    <xf numFmtId="0" fontId="5" fillId="0" borderId="5" xfId="0" applyFont="1" applyBorder="1" applyAlignment="1">
      <alignment horizontal="right"/>
    </xf>
    <xf numFmtId="0" fontId="5" fillId="0" borderId="1" xfId="0" applyFont="1" applyBorder="1"/>
    <xf numFmtId="0" fontId="5" fillId="0" borderId="1" xfId="0" applyFont="1" applyFill="1" applyBorder="1" applyAlignment="1">
      <alignment horizontal="right" vertical="top"/>
    </xf>
    <xf numFmtId="0" fontId="5" fillId="0" borderId="9" xfId="0" applyFont="1" applyBorder="1"/>
    <xf numFmtId="0" fontId="4" fillId="0" borderId="0" xfId="0" applyNumberFormat="1" applyFont="1" applyFill="1" applyBorder="1" applyAlignment="1" applyProtection="1">
      <alignment horizontal="center" wrapText="1"/>
      <protection locked="0"/>
    </xf>
    <xf numFmtId="0" fontId="20" fillId="0" borderId="0" xfId="0" applyFont="1" applyFill="1" applyBorder="1" applyAlignment="1">
      <alignment horizontal="left" wrapText="1"/>
    </xf>
    <xf numFmtId="0" fontId="20" fillId="0" borderId="0" xfId="0" applyNumberFormat="1" applyFont="1" applyFill="1" applyBorder="1" applyAlignment="1" applyProtection="1">
      <alignment horizontal="center" wrapText="1"/>
      <protection locked="0"/>
    </xf>
    <xf numFmtId="164" fontId="21" fillId="0" borderId="0" xfId="0" applyNumberFormat="1" applyFont="1" applyFill="1" applyAlignment="1">
      <alignment horizontal="center" wrapText="1"/>
    </xf>
    <xf numFmtId="0" fontId="22" fillId="0" borderId="0" xfId="0" applyFont="1"/>
    <xf numFmtId="0" fontId="23" fillId="0" borderId="0" xfId="0" applyFont="1"/>
    <xf numFmtId="0" fontId="24" fillId="0" borderId="0" xfId="2"/>
    <xf numFmtId="0" fontId="25" fillId="0" borderId="0" xfId="0" applyFont="1"/>
    <xf numFmtId="164" fontId="2" fillId="0" borderId="13" xfId="0" applyNumberFormat="1" applyFont="1" applyFill="1" applyBorder="1" applyAlignment="1">
      <alignment horizontal="center" vertical="center" wrapText="1"/>
    </xf>
    <xf numFmtId="0" fontId="18" fillId="0" borderId="0" xfId="0" applyNumberFormat="1" applyFont="1" applyFill="1" applyBorder="1" applyAlignment="1">
      <alignment horizontal="center" wrapText="1"/>
    </xf>
    <xf numFmtId="0" fontId="0" fillId="0" borderId="0" xfId="0" applyAlignment="1">
      <alignment horizontal="left"/>
    </xf>
    <xf numFmtId="0" fontId="4" fillId="2" borderId="0" xfId="0" applyFont="1" applyFill="1" applyBorder="1" applyAlignment="1">
      <alignment horizontal="left" wrapText="1"/>
    </xf>
    <xf numFmtId="9" fontId="4" fillId="2" borderId="10" xfId="1" applyNumberFormat="1" applyFont="1" applyFill="1" applyBorder="1" applyAlignment="1">
      <alignment horizontal="center" wrapText="1"/>
    </xf>
    <xf numFmtId="9" fontId="4" fillId="2" borderId="12" xfId="1" applyNumberFormat="1" applyFont="1" applyFill="1" applyBorder="1" applyAlignment="1">
      <alignment horizontal="center" wrapText="1"/>
    </xf>
    <xf numFmtId="0" fontId="11" fillId="0" borderId="0" xfId="0" applyFont="1" applyAlignment="1">
      <alignment vertical="center"/>
    </xf>
    <xf numFmtId="0" fontId="0" fillId="0" borderId="0" xfId="0" applyAlignment="1">
      <alignment horizontal="left"/>
    </xf>
    <xf numFmtId="0" fontId="0" fillId="0" borderId="0" xfId="0" applyAlignment="1">
      <alignment horizontal="left"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9" xfId="0" applyFont="1" applyFill="1" applyBorder="1" applyAlignment="1">
      <alignment horizontal="center" vertical="center" wrapText="1"/>
    </xf>
    <xf numFmtId="165" fontId="9" fillId="0" borderId="7" xfId="0" applyNumberFormat="1" applyFont="1" applyFill="1" applyBorder="1" applyAlignment="1">
      <alignment horizontal="center" vertical="center" wrapText="1"/>
    </xf>
    <xf numFmtId="165" fontId="9" fillId="0" borderId="0" xfId="0" applyNumberFormat="1" applyFont="1" applyFill="1" applyBorder="1" applyAlignment="1">
      <alignment horizontal="center" vertical="center" wrapText="1"/>
    </xf>
    <xf numFmtId="165" fontId="9" fillId="0" borderId="8" xfId="0" applyNumberFormat="1" applyFont="1" applyFill="1" applyBorder="1" applyAlignment="1">
      <alignment horizontal="center" vertical="center" wrapText="1"/>
    </xf>
    <xf numFmtId="165" fontId="9" fillId="0" borderId="3" xfId="0" applyNumberFormat="1"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165" fontId="9" fillId="0" borderId="9" xfId="0" applyNumberFormat="1"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0" xfId="0" applyFont="1" applyBorder="1" applyAlignment="1">
      <alignment horizontal="left" vertical="center" wrapText="1"/>
    </xf>
    <xf numFmtId="0" fontId="15" fillId="0" borderId="8" xfId="0" applyFont="1" applyBorder="1" applyAlignment="1">
      <alignment horizontal="left" vertical="center" wrapText="1"/>
    </xf>
    <xf numFmtId="0" fontId="15" fillId="0" borderId="3" xfId="0" applyFont="1" applyBorder="1" applyAlignment="1">
      <alignment horizontal="left" vertical="center" wrapText="1"/>
    </xf>
    <xf numFmtId="0" fontId="15" fillId="0" borderId="1" xfId="0" applyFont="1" applyBorder="1" applyAlignment="1">
      <alignment horizontal="left" vertical="center" wrapText="1"/>
    </xf>
    <xf numFmtId="0" fontId="15" fillId="0" borderId="9" xfId="0" applyFont="1" applyBorder="1" applyAlignment="1">
      <alignment horizontal="left" vertical="center" wrapText="1"/>
    </xf>
    <xf numFmtId="0" fontId="16" fillId="4" borderId="7"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8" xfId="0" applyFont="1" applyFill="1" applyBorder="1" applyAlignment="1">
      <alignment horizontal="center" vertical="center"/>
    </xf>
    <xf numFmtId="0" fontId="11" fillId="0" borderId="0" xfId="0" applyFont="1" applyBorder="1" applyAlignment="1">
      <alignment horizontal="left" vertical="center"/>
    </xf>
  </cellXfs>
  <cellStyles count="3">
    <cellStyle name="Hyperlink" xfId="2" builtinId="8"/>
    <cellStyle name="Normal" xfId="0" builtinId="0"/>
    <cellStyle name="Percent" xfId="1" builtinId="5"/>
  </cellStyles>
  <dxfs count="44">
    <dxf>
      <numFmt numFmtId="165" formatCode="0.0"/>
    </dxf>
    <dxf>
      <numFmt numFmtId="13" formatCode="0%"/>
    </dxf>
    <dxf>
      <fill>
        <patternFill patternType="solid">
          <fgColor indexed="64"/>
          <bgColor theme="0" tint="-0.249977111117893"/>
        </patternFill>
      </fill>
    </dxf>
    <dxf>
      <border outline="0">
        <top style="thin">
          <color theme="4" tint="0.39997558519241921"/>
        </top>
      </border>
    </dxf>
    <dxf>
      <border outline="0">
        <left style="thin">
          <color rgb="FF000000"/>
        </left>
        <right style="thin">
          <color rgb="FF000000"/>
        </right>
        <top style="thin">
          <color theme="4" tint="0.39997558519241921"/>
        </top>
        <bottom style="thin">
          <color rgb="FF000000"/>
        </bottom>
      </border>
    </dxf>
    <dxf>
      <border outline="0">
        <bottom style="thin">
          <color theme="4" tint="0.39997558519241921"/>
        </bottom>
      </border>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theme="3"/>
        <name val="Calibri"/>
        <scheme val="major"/>
      </font>
      <numFmt numFmtId="0" formatCode="General"/>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theme="3"/>
        <name val="Calibri"/>
        <scheme val="major"/>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theme="3"/>
        <name val="Calibri"/>
        <scheme val="major"/>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theme="3"/>
        <name val="Calibri"/>
        <scheme val="major"/>
      </font>
      <fill>
        <patternFill patternType="none">
          <fgColor indexed="64"/>
          <bgColor auto="1"/>
        </patternFill>
      </fill>
      <alignment horizontal="left" vertical="bottom" textRotation="0" wrapText="1" indent="0" justifyLastLine="0" shrinkToFit="0" readingOrder="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363B73"/>
        <name val="Arial"/>
        <scheme val="none"/>
      </font>
      <numFmt numFmtId="164" formatCode="0.0%"/>
      <fill>
        <patternFill patternType="none">
          <fgColor rgb="FF000000"/>
          <bgColor auto="1"/>
        </patternFill>
      </fill>
      <alignment horizontal="center"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0"/>
        <name val="Calibri"/>
        <scheme val="major"/>
      </font>
      <numFmt numFmtId="164" formatCode="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calcChain" Target="calcChain.xml"/><Relationship Id="rId5" Type="http://schemas.openxmlformats.org/officeDocument/2006/relationships/pivotCacheDefinition" Target="pivotCache/pivotCacheDefinition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[2019 ESHAP Monitoring Dashboard.xlsx]Pivot Tables!PivotTable2</c:name>
    <c:fmtId val="7"/>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Number of ESG (ALL) Compliance Deficiencies: Needs Improvement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col"/>
        <c:grouping val="clustered"/>
        <c:varyColors val="0"/>
        <c:ser>
          <c:idx val="0"/>
          <c:order val="0"/>
          <c:tx>
            <c:strRef>
              <c:f>'Pivot Tables'!$B$17</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'Pivot Tables'!$A$18:$A$37</c:f>
              <c:strCache>
                <c:ptCount val="20"/>
                <c:pt idx="0">
                  <c:v>Sum of Incomplete documentation.</c:v>
                </c:pt>
                <c:pt idx="1">
                  <c:v>Sum of CoC attendance.</c:v>
                </c:pt>
                <c:pt idx="2">
                  <c:v>Sum of Data And Security Policy.</c:v>
                </c:pt>
                <c:pt idx="3">
                  <c:v>Sum of Data Quality Errors.</c:v>
                </c:pt>
                <c:pt idx="4">
                  <c:v>Sum of Emergency Procedures not posted.</c:v>
                </c:pt>
                <c:pt idx="5">
                  <c:v>Sum of Habitiablity standards missing.</c:v>
                </c:pt>
                <c:pt idx="6">
                  <c:v>Sum of Housing referrals missing.</c:v>
                </c:pt>
                <c:pt idx="7">
                  <c:v>Sum of Housing referrals out of range.</c:v>
                </c:pt>
                <c:pt idx="8">
                  <c:v>Sum of Housing First/RRH Implementation.</c:v>
                </c:pt>
                <c:pt idx="9">
                  <c:v>Sum of Mainstream referrals.</c:v>
                </c:pt>
                <c:pt idx="10">
                  <c:v>Sum of Missing Homeless Verification.</c:v>
                </c:pt>
                <c:pt idx="11">
                  <c:v>Sum of Missing HSP.</c:v>
                </c:pt>
                <c:pt idx="12">
                  <c:v>Sum of Missing HSP updates.</c:v>
                </c:pt>
                <c:pt idx="13">
                  <c:v>Sum of Missing letter of ineligibility.</c:v>
                </c:pt>
                <c:pt idx="14">
                  <c:v>Sum of Missing letter of termination.</c:v>
                </c:pt>
                <c:pt idx="15">
                  <c:v>Sum of Missing VI-SPDAT.</c:v>
                </c:pt>
                <c:pt idx="16">
                  <c:v>Sum of Navigator Services Not Provided.</c:v>
                </c:pt>
                <c:pt idx="17">
                  <c:v>Sum of Releases of Information.</c:v>
                </c:pt>
                <c:pt idx="18">
                  <c:v>Sum of Record Retention Policy.</c:v>
                </c:pt>
                <c:pt idx="19">
                  <c:v>Sum of Termination policy.</c:v>
                </c:pt>
              </c:strCache>
            </c:strRef>
          </c:cat>
          <c:val>
            <c:numRef>
              <c:f>'Pivot Tables'!$B$18:$B$37</c:f>
              <c:numCache>
                <c:formatCode>General</c:formatCode>
                <c:ptCount val="20"/>
                <c:pt idx="0">
                  <c:v>1</c:v>
                </c:pt>
                <c:pt idx="1">
                  <c:v>3</c:v>
                </c:pt>
                <c:pt idx="2">
                  <c:v>2</c:v>
                </c:pt>
                <c:pt idx="3">
                  <c:v>2</c:v>
                </c:pt>
                <c:pt idx="4">
                  <c:v>2</c:v>
                </c:pt>
                <c:pt idx="5">
                  <c:v>1</c:v>
                </c:pt>
                <c:pt idx="6">
                  <c:v>4</c:v>
                </c:pt>
                <c:pt idx="7">
                  <c:v>3</c:v>
                </c:pt>
                <c:pt idx="8">
                  <c:v>2</c:v>
                </c:pt>
                <c:pt idx="9">
                  <c:v>2</c:v>
                </c:pt>
                <c:pt idx="10">
                  <c:v>2</c:v>
                </c:pt>
                <c:pt idx="11">
                  <c:v>6</c:v>
                </c:pt>
                <c:pt idx="12">
                  <c:v>5</c:v>
                </c:pt>
                <c:pt idx="13">
                  <c:v>1</c:v>
                </c:pt>
                <c:pt idx="14">
                  <c:v>3</c:v>
                </c:pt>
                <c:pt idx="15">
                  <c:v>6</c:v>
                </c:pt>
                <c:pt idx="16">
                  <c:v>1</c:v>
                </c:pt>
                <c:pt idx="17">
                  <c:v>3</c:v>
                </c:pt>
                <c:pt idx="18">
                  <c:v>1</c:v>
                </c:pt>
                <c:pt idx="19">
                  <c:v>1</c:v>
                </c:pt>
              </c:numCache>
            </c:numRef>
          </c:val>
          <c:extLst>
            <c:ext xmlns:c16="http://schemas.microsoft.com/office/drawing/2014/chart" uri="{C3380CC4-5D6E-409C-BE32-E72D297353CC}">
              <c16:uniqueId val="{00000000-D08B-4874-BD91-7BD5AEFBD00D}"/>
            </c:ext>
          </c:extLst>
        </c:ser>
        <c:dLbls>
          <c:dLblPos val="outEnd"/>
          <c:showLegendKey val="0"/>
          <c:showVal val="1"/>
          <c:showCatName val="0"/>
          <c:showSerName val="0"/>
          <c:showPercent val="0"/>
          <c:showBubbleSize val="0"/>
        </c:dLbls>
        <c:gapWidth val="219"/>
        <c:overlap val="-27"/>
        <c:axId val="685063040"/>
        <c:axId val="685067632"/>
      </c:barChart>
      <c:catAx>
        <c:axId val="68506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85067632"/>
        <c:crosses val="autoZero"/>
        <c:auto val="1"/>
        <c:lblAlgn val="ctr"/>
        <c:lblOffset val="100"/>
        <c:noMultiLvlLbl val="0"/>
      </c:catAx>
      <c:valAx>
        <c:axId val="685067632"/>
        <c:scaling>
          <c:orientation val="minMax"/>
        </c:scaling>
        <c:delete val="1"/>
        <c:axPos val="l"/>
        <c:numFmt formatCode="General" sourceLinked="1"/>
        <c:majorTickMark val="none"/>
        <c:minorTickMark val="none"/>
        <c:tickLblPos val="nextTo"/>
        <c:crossAx val="6850630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[2019 ESHAP Monitoring Dashboard.xlsx]Pivot Tables!PivotTable1</c:name>
    <c:fmtId val="1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Percent Monitoring Complete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Lst>
        </c:dLbl>
      </c:pivotFmt>
      <c:pivotFmt>
        <c:idx val="9"/>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Lst>
        </c:dLbl>
      </c:pivotFmt>
      <c:pivotFmt>
        <c:idx val="1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Lst>
        </c:dLbl>
      </c:pivotFmt>
      <c:pivotFmt>
        <c:idx val="11"/>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col"/>
        <c:grouping val="percentStacked"/>
        <c:varyColors val="0"/>
        <c:ser>
          <c:idx val="0"/>
          <c:order val="0"/>
          <c:tx>
            <c:strRef>
              <c:f>'Pivot Tables'!$F$3:$F$4</c:f>
              <c:strCache>
                <c:ptCount val="1"/>
                <c:pt idx="0">
                  <c:v>Q1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'Pivot Tables'!$E$5</c:f>
              <c:strCache>
                <c:ptCount val="1"/>
                <c:pt idx="0">
                  <c:v>Total</c:v>
                </c:pt>
              </c:strCache>
            </c:strRef>
          </c:cat>
          <c:val>
            <c:numRef>
              <c:f>'Pivot Tables'!$F$5</c:f>
              <c:numCache>
                <c:formatCode>0%</c:formatCode>
                <c:ptCount val="1"/>
                <c:pt idx="0">
                  <c:v>0.19230769230769232</c:v>
                </c:pt>
              </c:numCache>
            </c:numRef>
          </c:val>
          <c:extLst>
            <c:ext xmlns:c16="http://schemas.microsoft.com/office/drawing/2014/chart" uri="{C3380CC4-5D6E-409C-BE32-E72D297353CC}">
              <c16:uniqueId val="{00000000-A910-49CB-A65B-761C39FFA58B}"/>
            </c:ext>
          </c:extLst>
        </c:ser>
        <c:ser>
          <c:idx val="1"/>
          <c:order val="1"/>
          <c:tx>
            <c:strRef>
              <c:f>'Pivot Tables'!$G$3:$G$4</c:f>
              <c:strCache>
                <c:ptCount val="1"/>
                <c:pt idx="0">
                  <c:v>Q2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'Pivot Tables'!$E$5</c:f>
              <c:strCache>
                <c:ptCount val="1"/>
                <c:pt idx="0">
                  <c:v>Total</c:v>
                </c:pt>
              </c:strCache>
            </c:strRef>
          </c:cat>
          <c:val>
            <c:numRef>
              <c:f>'Pivot Tables'!$G$5</c:f>
              <c:numCache>
                <c:formatCode>0%</c:formatCode>
                <c:ptCount val="1"/>
                <c:pt idx="0">
                  <c:v>0.38461538461538464</c:v>
                </c:pt>
              </c:numCache>
            </c:numRef>
          </c:val>
          <c:extLst>
            <c:ext xmlns:c16="http://schemas.microsoft.com/office/drawing/2014/chart" uri="{C3380CC4-5D6E-409C-BE32-E72D297353CC}">
              <c16:uniqueId val="{00000001-A910-49CB-A65B-761C39FFA58B}"/>
            </c:ext>
          </c:extLst>
        </c:ser>
        <c:ser>
          <c:idx val="2"/>
          <c:order val="2"/>
          <c:tx>
            <c:strRef>
              <c:f>'Pivot Tables'!$H$3:$H$4</c:f>
              <c:strCache>
                <c:ptCount val="1"/>
                <c:pt idx="0">
                  <c:v>Q3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'Pivot Tables'!$E$5</c:f>
              <c:strCache>
                <c:ptCount val="1"/>
                <c:pt idx="0">
                  <c:v>Total</c:v>
                </c:pt>
              </c:strCache>
            </c:strRef>
          </c:cat>
          <c:val>
            <c:numRef>
              <c:f>'Pivot Tables'!$H$5</c:f>
              <c:numCache>
                <c:formatCode>0%</c:formatCode>
                <c:ptCount val="1"/>
                <c:pt idx="0">
                  <c:v>0.34615384615384615</c:v>
                </c:pt>
              </c:numCache>
            </c:numRef>
          </c:val>
          <c:extLst>
            <c:ext xmlns:c16="http://schemas.microsoft.com/office/drawing/2014/chart" uri="{C3380CC4-5D6E-409C-BE32-E72D297353CC}">
              <c16:uniqueId val="{00000002-A910-49CB-A65B-761C39FFA58B}"/>
            </c:ext>
          </c:extLst>
        </c:ser>
        <c:ser>
          <c:idx val="3"/>
          <c:order val="3"/>
          <c:tx>
            <c:strRef>
              <c:f>'Pivot Tables'!$I$3:$I$4</c:f>
              <c:strCache>
                <c:ptCount val="1"/>
                <c:pt idx="0">
                  <c:v>Q4</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'Pivot Tables'!$E$5</c:f>
              <c:strCache>
                <c:ptCount val="1"/>
                <c:pt idx="0">
                  <c:v>Total</c:v>
                </c:pt>
              </c:strCache>
            </c:strRef>
          </c:cat>
          <c:val>
            <c:numRef>
              <c:f>'Pivot Tables'!$I$5</c:f>
              <c:numCache>
                <c:formatCode>0%</c:formatCode>
                <c:ptCount val="1"/>
                <c:pt idx="0">
                  <c:v>7.6923076923076927E-2</c:v>
                </c:pt>
              </c:numCache>
            </c:numRef>
          </c:val>
          <c:extLst>
            <c:ext xmlns:c16="http://schemas.microsoft.com/office/drawing/2014/chart" uri="{C3380CC4-5D6E-409C-BE32-E72D297353CC}">
              <c16:uniqueId val="{00000003-A910-49CB-A65B-761C39FFA58B}"/>
            </c:ext>
          </c:extLst>
        </c:ser>
        <c:dLbls>
          <c:dLblPos val="ctr"/>
          <c:showLegendKey val="0"/>
          <c:showVal val="1"/>
          <c:showCatName val="0"/>
          <c:showSerName val="0"/>
          <c:showPercent val="0"/>
          <c:showBubbleSize val="0"/>
        </c:dLbls>
        <c:gapWidth val="150"/>
        <c:overlap val="100"/>
        <c:axId val="324410688"/>
        <c:axId val="324413312"/>
      </c:barChart>
      <c:catAx>
        <c:axId val="324410688"/>
        <c:scaling>
          <c:orientation val="minMax"/>
        </c:scaling>
        <c:delete val="1"/>
        <c:axPos val="b"/>
        <c:numFmt formatCode="General" sourceLinked="1"/>
        <c:majorTickMark val="none"/>
        <c:minorTickMark val="none"/>
        <c:tickLblPos val="nextTo"/>
        <c:crossAx val="324413312"/>
        <c:crosses val="autoZero"/>
        <c:auto val="1"/>
        <c:lblAlgn val="ctr"/>
        <c:lblOffset val="100"/>
        <c:noMultiLvlLbl val="0"/>
      </c:catAx>
      <c:valAx>
        <c:axId val="3244133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41068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12665</xdr:colOff>
      <xdr:row>3</xdr:row>
      <xdr:rowOff>193741</xdr:rowOff>
    </xdr:from>
    <xdr:to>
      <xdr:col>11</xdr:col>
      <xdr:colOff>595313</xdr:colOff>
      <xdr:row>16</xdr:row>
      <xdr:rowOff>-1</xdr:rowOff>
    </xdr:to>
    <mc:AlternateContent xmlns:mc="http://schemas.openxmlformats.org/markup-compatibility/2006" xmlns:a14="http://schemas.microsoft.com/office/drawing/2010/main">
      <mc:Choice Requires="a14">
        <xdr:graphicFrame macro="">
          <xdr:nvGraphicFramePr>
            <xdr:cNvPr id="8" name="Shelter"/>
            <xdr:cNvGraphicFramePr/>
          </xdr:nvGraphicFramePr>
          <xdr:xfrm>
            <a:off x="0" y="0"/>
            <a:ext cx="0" cy="0"/>
          </xdr:xfrm>
          <a:graphic>
            <a:graphicData uri="http://schemas.microsoft.com/office/drawing/2010/slicer">
              <sle:slicer xmlns:sle="http://schemas.microsoft.com/office/drawing/2010/slicer" name="Shelter"/>
            </a:graphicData>
          </a:graphic>
        </xdr:graphicFrame>
      </mc:Choice>
      <mc:Fallback xmlns="">
        <xdr:sp macro="" textlink="">
          <xdr:nvSpPr>
            <xdr:cNvPr id="0" name=""/>
            <xdr:cNvSpPr>
              <a:spLocks noTextEdit="1"/>
            </xdr:cNvSpPr>
          </xdr:nvSpPr>
          <xdr:spPr>
            <a:xfrm>
              <a:off x="12665" y="729522"/>
              <a:ext cx="7785929" cy="215179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107156</xdr:colOff>
      <xdr:row>0</xdr:row>
      <xdr:rowOff>71438</xdr:rowOff>
    </xdr:from>
    <xdr:to>
      <xdr:col>4</xdr:col>
      <xdr:colOff>230981</xdr:colOff>
      <xdr:row>2</xdr:row>
      <xdr:rowOff>174243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156" y="71438"/>
          <a:ext cx="2743200" cy="459993"/>
        </a:xfrm>
        <a:prstGeom prst="rect">
          <a:avLst/>
        </a:prstGeom>
      </xdr:spPr>
    </xdr:pic>
    <xdr:clientData/>
  </xdr:twoCellAnchor>
  <xdr:twoCellAnchor>
    <xdr:from>
      <xdr:col>0</xdr:col>
      <xdr:colOff>261938</xdr:colOff>
      <xdr:row>16</xdr:row>
      <xdr:rowOff>154780</xdr:rowOff>
    </xdr:from>
    <xdr:to>
      <xdr:col>15</xdr:col>
      <xdr:colOff>223362</xdr:colOff>
      <xdr:row>41</xdr:row>
      <xdr:rowOff>127158</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273843</xdr:colOff>
      <xdr:row>16</xdr:row>
      <xdr:rowOff>142874</xdr:rowOff>
    </xdr:from>
    <xdr:to>
      <xdr:col>18</xdr:col>
      <xdr:colOff>595311</xdr:colOff>
      <xdr:row>41</xdr:row>
      <xdr:rowOff>115252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Michael Shaughnessy" refreshedDate="43746.362806365738" createdVersion="5" refreshedVersion="6" minRefreshableVersion="3" recordCount="4">
  <cacheSource type="worksheet">
    <worksheetSource name="Table3"/>
  </cacheSource>
  <cacheFields count="3">
    <cacheField name="Quarter" numFmtId="0">
      <sharedItems count="4">
        <s v="Q1"/>
        <s v="Q2"/>
        <s v="Q3"/>
        <s v="Q4"/>
      </sharedItems>
    </cacheField>
    <cacheField name="Year" numFmtId="0">
      <sharedItems containsSemiMixedTypes="0" containsString="0" containsNumber="1" containsInteger="1" minValue="2019" maxValue="2019"/>
    </cacheField>
    <cacheField name="% Monitoring Complete" numFmtId="9">
      <sharedItems containsSemiMixedTypes="0" containsString="0" containsNumber="1" minValue="7.6923076923076927E-2" maxValue="0.38461538461538464"/>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Clyde Barr" refreshedDate="43867.378288541666" createdVersion="5" refreshedVersion="6" minRefreshableVersion="3" recordCount="27">
  <cacheSource type="worksheet">
    <worksheetSource name="Table13"/>
  </cacheSource>
  <cacheFields count="33">
    <cacheField name="Shelter" numFmtId="0">
      <sharedItems count="53">
        <s v="BAHS"/>
        <s v="Bread of Life"/>
        <s v="Caring Unlimited"/>
        <s v="COP Oxford &amp;  Family Shelter"/>
        <s v="Emmaus Homeless Shelter"/>
        <s v="FACT"/>
        <s v="FVP - Somerset &amp; Kennebec"/>
        <s v="Home Inc.: Dorr House, Duplex Orland, &amp; St. Francis Inn"/>
        <s v="Hope and Justice Project - Presque Isle, Fort Kent, Houlton"/>
        <s v="KCHC - Hospitality House"/>
        <s v="HSA-Sister Mary O'Donnell Shelter"/>
        <s v="MidMaine Shelter"/>
        <s v="Milestone Inc.-ESHAP Services"/>
        <s v="New Beginnings"/>
        <s v="Next Step"/>
        <s v="Partners for Peace"/>
        <s v="PCHC-ESHAP Services"/>
        <s v="Preble Street -  Joe Kreisler &amp; Florence House"/>
        <s v="RGH - Family Center, Family Annex, Norway"/>
        <s v="Rural Community Action Ministry"/>
        <s v="Safe Voices"/>
        <s v="Shaw House"/>
        <s v="Tedford - Adult &amp; Family"/>
        <s v="Through These Doors"/>
        <s v="Western Maine Homeless Outreach "/>
        <s v="YCSPI Adult &amp; Family"/>
        <s v="All Shelters"/>
        <s v="Home Inc.-St. Francis Community Mandala Farms" u="1"/>
        <s v="Tedford Family Shelter" u="1"/>
        <s v="Preble Street -  Joe Kreisler" u="1"/>
        <s v="Hope and Justice Project - Houlton" u="1"/>
        <s v="Home Inc.: Door House, Duplex Orland, Farms, &amp; St. Francis Inn" u="1"/>
        <s v="YANA" u="1"/>
        <s v="RGH - Norway Family Center" u="1"/>
        <s v="Preble Street - Florence House" u="1"/>
        <s v="Hope and Justice Project - Caribou, Fort Kent, Houlton" u="1"/>
        <s v="YCSPI Adult " u="1"/>
        <s v="Hope and Justice Project - Fort Kent" u="1"/>
        <s v="COP Family Shelter" u="1"/>
        <s v="FVP  - Kennebec " u="1"/>
        <s v="RGH - Family Center" u="1"/>
        <s v="FVP - Somerset " u="1"/>
        <s v="Home Inc.-Duplex Orland " u="1"/>
        <s v="Hope and Justice Project - Caribou" u="1"/>
        <s v="Tedford - Adult Shelter" u="1"/>
        <s v="Family Crisis Shelter" u="1"/>
        <s v="RGH - Family Center Annex" u="1"/>
        <s v="Home Inc.-St. Francis Inn" u="1"/>
        <s v="Spruce Run Shelter" u="1"/>
        <s v="Home Inc.-Dorr House" u="1"/>
        <s v="COP Oxford" u="1"/>
        <s v="Hospitality House" u="1"/>
        <s v="YCSPI Family " u="1"/>
      </sharedItems>
    </cacheField>
    <cacheField name="Year" numFmtId="0">
      <sharedItems containsSemiMixedTypes="0" containsString="0" containsNumber="1" containsInteger="1" minValue="2019" maxValue="2019"/>
    </cacheField>
    <cacheField name="Quarter" numFmtId="0">
      <sharedItems containsBlank="1"/>
    </cacheField>
    <cacheField name="Risk Analysis Score" numFmtId="0">
      <sharedItems containsSemiMixedTypes="0" containsString="0" containsNumber="1" minValue="0" maxValue="41"/>
    </cacheField>
    <cacheField name="Incomplete documentation." numFmtId="0">
      <sharedItems containsString="0" containsBlank="1" containsNumber="1" containsInteger="1" minValue="1" maxValue="1" count="2">
        <m/>
        <n v="1"/>
      </sharedItems>
    </cacheField>
    <cacheField name="CoC attendance." numFmtId="0">
      <sharedItems containsString="0" containsBlank="1" containsNumber="1" containsInteger="1" minValue="1" maxValue="3" count="3">
        <m/>
        <n v="1"/>
        <n v="3"/>
      </sharedItems>
    </cacheField>
    <cacheField name="Data And Security Policy." numFmtId="0">
      <sharedItems containsString="0" containsBlank="1" containsNumber="1" containsInteger="1" minValue="1" maxValue="2" count="3">
        <m/>
        <n v="1"/>
        <n v="2"/>
      </sharedItems>
    </cacheField>
    <cacheField name="Data Quality Errors." numFmtId="0">
      <sharedItems containsString="0" containsBlank="1" containsNumber="1" containsInteger="1" minValue="1" maxValue="2" count="3">
        <m/>
        <n v="1"/>
        <n v="2"/>
      </sharedItems>
    </cacheField>
    <cacheField name="Emergency Procedures not posted." numFmtId="0">
      <sharedItems containsString="0" containsBlank="1" containsNumber="1" containsInteger="1" minValue="1" maxValue="2" count="3">
        <m/>
        <n v="1"/>
        <n v="2"/>
      </sharedItems>
    </cacheField>
    <cacheField name="Fair Housing notice" numFmtId="0">
      <sharedItems containsString="0" containsBlank="1" containsNumber="1" containsInteger="1" minValue="0" maxValue="0" count="2">
        <m/>
        <n v="0"/>
      </sharedItems>
    </cacheField>
    <cacheField name="Fair Housing policy" numFmtId="0">
      <sharedItems containsString="0" containsBlank="1" containsNumber="1" containsInteger="1" minValue="0" maxValue="0"/>
    </cacheField>
    <cacheField name="Financial Control policies" numFmtId="0">
      <sharedItems containsString="0" containsBlank="1" containsNumber="1" containsInteger="1" minValue="0" maxValue="0"/>
    </cacheField>
    <cacheField name="Food policy inadequate" numFmtId="0">
      <sharedItems containsString="0" containsBlank="1" containsNumber="1" containsInteger="1" minValue="0" maxValue="0"/>
    </cacheField>
    <cacheField name="Greivance policy notice" numFmtId="0">
      <sharedItems containsString="0" containsBlank="1" containsNumber="1" containsInteger="1" minValue="0" maxValue="0"/>
    </cacheField>
    <cacheField name="Habitiablity standards missing." numFmtId="0">
      <sharedItems containsString="0" containsBlank="1" containsNumber="1" containsInteger="1" minValue="1" maxValue="1" count="2">
        <m/>
        <n v="1"/>
      </sharedItems>
    </cacheField>
    <cacheField name="Housing referrals missing." numFmtId="0">
      <sharedItems containsString="0" containsBlank="1" containsNumber="1" containsInteger="1" minValue="1" maxValue="4" count="3">
        <m/>
        <n v="1"/>
        <n v="4"/>
      </sharedItems>
    </cacheField>
    <cacheField name="Housing referrals out of range." numFmtId="0">
      <sharedItems containsString="0" containsBlank="1" containsNumber="1" containsInteger="1" minValue="1" maxValue="3" count="3">
        <n v="1"/>
        <m/>
        <n v="3"/>
      </sharedItems>
    </cacheField>
    <cacheField name="Housing First/RRH Implementation." numFmtId="0">
      <sharedItems containsString="0" containsBlank="1" containsNumber="1" containsInteger="1" minValue="1" maxValue="2" count="3">
        <m/>
        <n v="1"/>
        <n v="2"/>
      </sharedItems>
    </cacheField>
    <cacheField name="Literally Homeless" numFmtId="0">
      <sharedItems containsString="0" containsBlank="1" containsNumber="1" containsInteger="1" minValue="0" maxValue="0"/>
    </cacheField>
    <cacheField name="Mainstream referrals." numFmtId="0">
      <sharedItems containsString="0" containsBlank="1" containsNumber="1" containsInteger="1" minValue="1" maxValue="2" count="3">
        <m/>
        <n v="1"/>
        <n v="2"/>
      </sharedItems>
    </cacheField>
    <cacheField name="Missing Homeless Verification." numFmtId="0">
      <sharedItems containsString="0" containsBlank="1" containsNumber="1" containsInteger="1" minValue="1" maxValue="2" count="3">
        <m/>
        <n v="1"/>
        <n v="2"/>
      </sharedItems>
    </cacheField>
    <cacheField name="Missing HSP." numFmtId="0">
      <sharedItems containsString="0" containsBlank="1" containsNumber="1" containsInteger="1" minValue="1" maxValue="6" count="3">
        <m/>
        <n v="1"/>
        <n v="6"/>
      </sharedItems>
    </cacheField>
    <cacheField name="Missing HSP updates." numFmtId="0">
      <sharedItems containsString="0" containsBlank="1" containsNumber="1" containsInteger="1" minValue="1" maxValue="5" count="3">
        <n v="1"/>
        <m/>
        <n v="5"/>
      </sharedItems>
    </cacheField>
    <cacheField name="Missing letter of ineligibility." numFmtId="0">
      <sharedItems containsString="0" containsBlank="1" containsNumber="1" containsInteger="1" minValue="1" maxValue="1" count="2">
        <m/>
        <n v="1"/>
      </sharedItems>
    </cacheField>
    <cacheField name="Missing letter of termination." numFmtId="0">
      <sharedItems containsString="0" containsBlank="1" containsNumber="1" containsInteger="1" minValue="1" maxValue="3" count="3">
        <n v="1"/>
        <m/>
        <n v="3"/>
      </sharedItems>
    </cacheField>
    <cacheField name="Missing VI-SPDAT." numFmtId="0">
      <sharedItems containsString="0" containsBlank="1" containsNumber="1" containsInteger="1" minValue="1" maxValue="6" count="3">
        <n v="1"/>
        <m/>
        <n v="6"/>
      </sharedItems>
    </cacheField>
    <cacheField name="Navigator Services Not Provided." numFmtId="0">
      <sharedItems containsString="0" containsBlank="1" containsNumber="1" containsInteger="1" minValue="1" maxValue="1" count="2">
        <m/>
        <n v="1"/>
      </sharedItems>
    </cacheField>
    <cacheField name="Privacy Notice (HMIS or VAWA)" numFmtId="0">
      <sharedItems containsString="0" containsBlank="1" containsNumber="1" containsInteger="1" minValue="0" maxValue="0"/>
    </cacheField>
    <cacheField name="Releases of Information." numFmtId="0">
      <sharedItems containsString="0" containsBlank="1" containsNumber="1" containsInteger="1" minValue="1" maxValue="3" count="3">
        <m/>
        <n v="1"/>
        <n v="3"/>
      </sharedItems>
    </cacheField>
    <cacheField name="Record Retention Policy." numFmtId="0">
      <sharedItems containsString="0" containsBlank="1" containsNumber="1" containsInteger="1" minValue="1" maxValue="1" count="2">
        <m/>
        <n v="1"/>
      </sharedItems>
    </cacheField>
    <cacheField name="Stabilization services" numFmtId="0">
      <sharedItems containsString="0" containsBlank="1" containsNumber="1" containsInteger="1" minValue="0" maxValue="0"/>
    </cacheField>
    <cacheField name="Termination policy." numFmtId="0">
      <sharedItems containsString="0" containsBlank="1" containsNumber="1" containsInteger="1" minValue="1" maxValue="1" count="2">
        <m/>
        <n v="1"/>
      </sharedItems>
    </cacheField>
    <cacheField name="Termination policy notice" numFmtId="0">
      <sharedItems containsString="0" containsBlank="1" containsNumber="1" containsInteger="1" minValue="0" maxValue="0"/>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4">
  <r>
    <x v="0"/>
    <n v="2019"/>
    <n v="0.19230769230769232"/>
  </r>
  <r>
    <x v="1"/>
    <n v="2019"/>
    <n v="0.38461538461538464"/>
  </r>
  <r>
    <x v="2"/>
    <n v="2019"/>
    <n v="0.34615384615384615"/>
  </r>
  <r>
    <x v="3"/>
    <n v="2019"/>
    <n v="7.6923076923076927E-2"/>
  </r>
</pivotCacheRecords>
</file>

<file path=xl/pivotCache/pivotCacheRecords2.xml><?xml version="1.0" encoding="utf-8"?>
<pivotCacheRecords xmlns="http://schemas.openxmlformats.org/spreadsheetml/2006/main" xmlns:r="http://schemas.openxmlformats.org/officeDocument/2006/relationships" count="27">
  <r>
    <x v="0"/>
    <n v="2019"/>
    <s v="Q3"/>
    <n v="13"/>
    <x v="0"/>
    <x v="0"/>
    <x v="0"/>
    <x v="0"/>
    <x v="0"/>
    <x v="0"/>
    <m/>
    <m/>
    <m/>
    <m/>
    <x v="0"/>
    <x v="0"/>
    <x v="0"/>
    <x v="0"/>
    <m/>
    <x v="0"/>
    <x v="0"/>
    <x v="0"/>
    <x v="0"/>
    <x v="0"/>
    <x v="0"/>
    <x v="0"/>
    <x v="0"/>
    <m/>
    <x v="0"/>
    <x v="0"/>
    <m/>
    <x v="0"/>
    <m/>
  </r>
  <r>
    <x v="1"/>
    <n v="2019"/>
    <s v="Q3"/>
    <n v="30"/>
    <x v="0"/>
    <x v="1"/>
    <x v="0"/>
    <x v="0"/>
    <x v="1"/>
    <x v="0"/>
    <m/>
    <m/>
    <m/>
    <m/>
    <x v="0"/>
    <x v="1"/>
    <x v="0"/>
    <x v="0"/>
    <m/>
    <x v="1"/>
    <x v="0"/>
    <x v="1"/>
    <x v="0"/>
    <x v="0"/>
    <x v="0"/>
    <x v="1"/>
    <x v="0"/>
    <m/>
    <x v="0"/>
    <x v="0"/>
    <m/>
    <x v="0"/>
    <m/>
  </r>
  <r>
    <x v="2"/>
    <n v="2019"/>
    <s v="Q4"/>
    <n v="10"/>
    <x v="0"/>
    <x v="0"/>
    <x v="0"/>
    <x v="0"/>
    <x v="0"/>
    <x v="0"/>
    <m/>
    <m/>
    <m/>
    <m/>
    <x v="0"/>
    <x v="0"/>
    <x v="1"/>
    <x v="0"/>
    <m/>
    <x v="0"/>
    <x v="0"/>
    <x v="0"/>
    <x v="1"/>
    <x v="0"/>
    <x v="1"/>
    <x v="1"/>
    <x v="0"/>
    <m/>
    <x v="0"/>
    <x v="1"/>
    <m/>
    <x v="0"/>
    <m/>
  </r>
  <r>
    <x v="3"/>
    <n v="2019"/>
    <s v="Q2"/>
    <n v="12"/>
    <x v="0"/>
    <x v="0"/>
    <x v="0"/>
    <x v="0"/>
    <x v="0"/>
    <x v="0"/>
    <m/>
    <m/>
    <m/>
    <m/>
    <x v="0"/>
    <x v="1"/>
    <x v="0"/>
    <x v="0"/>
    <m/>
    <x v="1"/>
    <x v="1"/>
    <x v="1"/>
    <x v="0"/>
    <x v="1"/>
    <x v="1"/>
    <x v="0"/>
    <x v="0"/>
    <m/>
    <x v="1"/>
    <x v="0"/>
    <m/>
    <x v="0"/>
    <m/>
  </r>
  <r>
    <x v="4"/>
    <n v="2019"/>
    <s v="Q2"/>
    <n v="5"/>
    <x v="0"/>
    <x v="0"/>
    <x v="0"/>
    <x v="0"/>
    <x v="0"/>
    <x v="0"/>
    <m/>
    <m/>
    <m/>
    <m/>
    <x v="0"/>
    <x v="0"/>
    <x v="1"/>
    <x v="0"/>
    <m/>
    <x v="0"/>
    <x v="0"/>
    <x v="0"/>
    <x v="1"/>
    <x v="0"/>
    <x v="1"/>
    <x v="1"/>
    <x v="0"/>
    <m/>
    <x v="0"/>
    <x v="0"/>
    <m/>
    <x v="0"/>
    <m/>
  </r>
  <r>
    <x v="5"/>
    <n v="2019"/>
    <s v="Q2"/>
    <n v="10"/>
    <x v="0"/>
    <x v="0"/>
    <x v="0"/>
    <x v="0"/>
    <x v="0"/>
    <x v="0"/>
    <m/>
    <m/>
    <m/>
    <m/>
    <x v="0"/>
    <x v="0"/>
    <x v="1"/>
    <x v="0"/>
    <m/>
    <x v="0"/>
    <x v="0"/>
    <x v="0"/>
    <x v="1"/>
    <x v="0"/>
    <x v="1"/>
    <x v="1"/>
    <x v="0"/>
    <m/>
    <x v="0"/>
    <x v="0"/>
    <m/>
    <x v="0"/>
    <m/>
  </r>
  <r>
    <x v="6"/>
    <n v="2019"/>
    <s v="Q3"/>
    <n v="12"/>
    <x v="0"/>
    <x v="1"/>
    <x v="0"/>
    <x v="0"/>
    <x v="0"/>
    <x v="0"/>
    <m/>
    <m/>
    <m/>
    <m/>
    <x v="0"/>
    <x v="0"/>
    <x v="1"/>
    <x v="0"/>
    <m/>
    <x v="0"/>
    <x v="0"/>
    <x v="0"/>
    <x v="1"/>
    <x v="0"/>
    <x v="1"/>
    <x v="1"/>
    <x v="0"/>
    <m/>
    <x v="0"/>
    <x v="0"/>
    <m/>
    <x v="0"/>
    <m/>
  </r>
  <r>
    <x v="7"/>
    <n v="2019"/>
    <s v="Q2"/>
    <n v="33"/>
    <x v="0"/>
    <x v="0"/>
    <x v="0"/>
    <x v="0"/>
    <x v="0"/>
    <x v="0"/>
    <m/>
    <m/>
    <m/>
    <m/>
    <x v="0"/>
    <x v="0"/>
    <x v="1"/>
    <x v="1"/>
    <m/>
    <x v="0"/>
    <x v="0"/>
    <x v="0"/>
    <x v="1"/>
    <x v="0"/>
    <x v="1"/>
    <x v="1"/>
    <x v="0"/>
    <m/>
    <x v="0"/>
    <x v="0"/>
    <m/>
    <x v="0"/>
    <m/>
  </r>
  <r>
    <x v="8"/>
    <n v="2019"/>
    <s v="Q2"/>
    <n v="32"/>
    <x v="0"/>
    <x v="0"/>
    <x v="1"/>
    <x v="0"/>
    <x v="1"/>
    <x v="0"/>
    <m/>
    <m/>
    <m/>
    <m/>
    <x v="0"/>
    <x v="0"/>
    <x v="1"/>
    <x v="0"/>
    <m/>
    <x v="0"/>
    <x v="0"/>
    <x v="1"/>
    <x v="1"/>
    <x v="0"/>
    <x v="1"/>
    <x v="0"/>
    <x v="0"/>
    <m/>
    <x v="0"/>
    <x v="0"/>
    <m/>
    <x v="0"/>
    <m/>
  </r>
  <r>
    <x v="9"/>
    <n v="2019"/>
    <s v="Q3"/>
    <n v="25"/>
    <x v="0"/>
    <x v="0"/>
    <x v="0"/>
    <x v="0"/>
    <x v="0"/>
    <x v="0"/>
    <m/>
    <m/>
    <m/>
    <m/>
    <x v="0"/>
    <x v="0"/>
    <x v="1"/>
    <x v="0"/>
    <m/>
    <x v="0"/>
    <x v="0"/>
    <x v="0"/>
    <x v="1"/>
    <x v="0"/>
    <x v="1"/>
    <x v="1"/>
    <x v="0"/>
    <m/>
    <x v="0"/>
    <x v="0"/>
    <m/>
    <x v="0"/>
    <m/>
  </r>
  <r>
    <x v="10"/>
    <n v="2019"/>
    <s v="Q2"/>
    <n v="22"/>
    <x v="0"/>
    <x v="1"/>
    <x v="0"/>
    <x v="0"/>
    <x v="0"/>
    <x v="0"/>
    <m/>
    <m/>
    <m/>
    <m/>
    <x v="1"/>
    <x v="1"/>
    <x v="1"/>
    <x v="1"/>
    <m/>
    <x v="0"/>
    <x v="0"/>
    <x v="0"/>
    <x v="1"/>
    <x v="0"/>
    <x v="1"/>
    <x v="1"/>
    <x v="1"/>
    <m/>
    <x v="1"/>
    <x v="0"/>
    <m/>
    <x v="0"/>
    <m/>
  </r>
  <r>
    <x v="11"/>
    <n v="2019"/>
    <s v="Q3"/>
    <n v="22"/>
    <x v="0"/>
    <x v="0"/>
    <x v="0"/>
    <x v="0"/>
    <x v="0"/>
    <x v="0"/>
    <m/>
    <m/>
    <m/>
    <m/>
    <x v="0"/>
    <x v="0"/>
    <x v="1"/>
    <x v="0"/>
    <m/>
    <x v="0"/>
    <x v="0"/>
    <x v="0"/>
    <x v="1"/>
    <x v="0"/>
    <x v="1"/>
    <x v="1"/>
    <x v="0"/>
    <m/>
    <x v="0"/>
    <x v="0"/>
    <m/>
    <x v="0"/>
    <m/>
  </r>
  <r>
    <x v="12"/>
    <n v="2019"/>
    <s v="Q4"/>
    <n v="33"/>
    <x v="0"/>
    <x v="0"/>
    <x v="0"/>
    <x v="0"/>
    <x v="0"/>
    <x v="0"/>
    <m/>
    <m/>
    <m/>
    <m/>
    <x v="0"/>
    <x v="0"/>
    <x v="1"/>
    <x v="0"/>
    <m/>
    <x v="0"/>
    <x v="0"/>
    <x v="0"/>
    <x v="1"/>
    <x v="0"/>
    <x v="1"/>
    <x v="1"/>
    <x v="0"/>
    <m/>
    <x v="0"/>
    <x v="0"/>
    <m/>
    <x v="0"/>
    <m/>
  </r>
  <r>
    <x v="13"/>
    <n v="2019"/>
    <s v="Q3"/>
    <n v="0"/>
    <x v="0"/>
    <x v="0"/>
    <x v="0"/>
    <x v="0"/>
    <x v="0"/>
    <x v="0"/>
    <m/>
    <m/>
    <m/>
    <m/>
    <x v="0"/>
    <x v="0"/>
    <x v="1"/>
    <x v="0"/>
    <m/>
    <x v="0"/>
    <x v="1"/>
    <x v="0"/>
    <x v="1"/>
    <x v="0"/>
    <x v="1"/>
    <x v="0"/>
    <x v="0"/>
    <m/>
    <x v="1"/>
    <x v="0"/>
    <m/>
    <x v="0"/>
    <m/>
  </r>
  <r>
    <x v="14"/>
    <n v="2019"/>
    <s v="Q3"/>
    <n v="10"/>
    <x v="0"/>
    <x v="0"/>
    <x v="0"/>
    <x v="0"/>
    <x v="0"/>
    <x v="0"/>
    <m/>
    <m/>
    <m/>
    <m/>
    <x v="0"/>
    <x v="0"/>
    <x v="1"/>
    <x v="0"/>
    <m/>
    <x v="0"/>
    <x v="0"/>
    <x v="0"/>
    <x v="1"/>
    <x v="0"/>
    <x v="1"/>
    <x v="1"/>
    <x v="0"/>
    <m/>
    <x v="0"/>
    <x v="0"/>
    <m/>
    <x v="0"/>
    <m/>
  </r>
  <r>
    <x v="15"/>
    <n v="2019"/>
    <s v="Q1"/>
    <n v="16"/>
    <x v="0"/>
    <x v="0"/>
    <x v="0"/>
    <x v="0"/>
    <x v="0"/>
    <x v="0"/>
    <m/>
    <m/>
    <m/>
    <m/>
    <x v="0"/>
    <x v="0"/>
    <x v="1"/>
    <x v="0"/>
    <m/>
    <x v="0"/>
    <x v="0"/>
    <x v="1"/>
    <x v="1"/>
    <x v="0"/>
    <x v="1"/>
    <x v="0"/>
    <x v="0"/>
    <m/>
    <x v="0"/>
    <x v="0"/>
    <m/>
    <x v="1"/>
    <m/>
  </r>
  <r>
    <x v="16"/>
    <n v="2019"/>
    <s v="Q2"/>
    <n v="5"/>
    <x v="0"/>
    <x v="0"/>
    <x v="0"/>
    <x v="1"/>
    <x v="0"/>
    <x v="0"/>
    <m/>
    <m/>
    <m/>
    <m/>
    <x v="0"/>
    <x v="0"/>
    <x v="1"/>
    <x v="0"/>
    <m/>
    <x v="0"/>
    <x v="0"/>
    <x v="0"/>
    <x v="0"/>
    <x v="0"/>
    <x v="1"/>
    <x v="1"/>
    <x v="0"/>
    <m/>
    <x v="0"/>
    <x v="0"/>
    <m/>
    <x v="0"/>
    <m/>
  </r>
  <r>
    <x v="17"/>
    <n v="2019"/>
    <s v="Q3"/>
    <n v="7"/>
    <x v="0"/>
    <x v="0"/>
    <x v="1"/>
    <x v="0"/>
    <x v="0"/>
    <x v="0"/>
    <m/>
    <m/>
    <m/>
    <m/>
    <x v="0"/>
    <x v="0"/>
    <x v="1"/>
    <x v="0"/>
    <m/>
    <x v="0"/>
    <x v="0"/>
    <x v="1"/>
    <x v="1"/>
    <x v="0"/>
    <x v="1"/>
    <x v="1"/>
    <x v="0"/>
    <m/>
    <x v="0"/>
    <x v="0"/>
    <m/>
    <x v="0"/>
    <m/>
  </r>
  <r>
    <x v="18"/>
    <n v="2019"/>
    <s v="Q1"/>
    <n v="2"/>
    <x v="0"/>
    <x v="0"/>
    <x v="0"/>
    <x v="0"/>
    <x v="0"/>
    <x v="0"/>
    <m/>
    <m/>
    <m/>
    <m/>
    <x v="0"/>
    <x v="0"/>
    <x v="1"/>
    <x v="0"/>
    <m/>
    <x v="0"/>
    <x v="0"/>
    <x v="0"/>
    <x v="1"/>
    <x v="0"/>
    <x v="1"/>
    <x v="1"/>
    <x v="0"/>
    <m/>
    <x v="0"/>
    <x v="0"/>
    <m/>
    <x v="0"/>
    <m/>
  </r>
  <r>
    <x v="19"/>
    <n v="2019"/>
    <s v="Q1"/>
    <n v="18"/>
    <x v="0"/>
    <x v="0"/>
    <x v="0"/>
    <x v="1"/>
    <x v="0"/>
    <x v="0"/>
    <m/>
    <m/>
    <m/>
    <m/>
    <x v="0"/>
    <x v="0"/>
    <x v="1"/>
    <x v="0"/>
    <m/>
    <x v="0"/>
    <x v="0"/>
    <x v="0"/>
    <x v="1"/>
    <x v="0"/>
    <x v="1"/>
    <x v="1"/>
    <x v="0"/>
    <m/>
    <x v="0"/>
    <x v="0"/>
    <m/>
    <x v="0"/>
    <m/>
  </r>
  <r>
    <x v="20"/>
    <n v="2019"/>
    <s v="Q1"/>
    <n v="0"/>
    <x v="0"/>
    <x v="0"/>
    <x v="0"/>
    <x v="0"/>
    <x v="0"/>
    <x v="0"/>
    <m/>
    <m/>
    <m/>
    <m/>
    <x v="0"/>
    <x v="0"/>
    <x v="1"/>
    <x v="0"/>
    <m/>
    <x v="0"/>
    <x v="0"/>
    <x v="0"/>
    <x v="1"/>
    <x v="0"/>
    <x v="1"/>
    <x v="1"/>
    <x v="0"/>
    <m/>
    <x v="0"/>
    <x v="0"/>
    <m/>
    <x v="0"/>
    <m/>
  </r>
  <r>
    <x v="21"/>
    <n v="2019"/>
    <s v="Q2"/>
    <n v="5"/>
    <x v="0"/>
    <x v="0"/>
    <x v="0"/>
    <x v="0"/>
    <x v="0"/>
    <x v="0"/>
    <m/>
    <m/>
    <m/>
    <m/>
    <x v="0"/>
    <x v="1"/>
    <x v="1"/>
    <x v="0"/>
    <m/>
    <x v="0"/>
    <x v="0"/>
    <x v="0"/>
    <x v="0"/>
    <x v="0"/>
    <x v="1"/>
    <x v="1"/>
    <x v="0"/>
    <m/>
    <x v="0"/>
    <x v="0"/>
    <m/>
    <x v="0"/>
    <m/>
  </r>
  <r>
    <x v="22"/>
    <n v="2019"/>
    <s v="Q3"/>
    <n v="13"/>
    <x v="0"/>
    <x v="0"/>
    <x v="0"/>
    <x v="0"/>
    <x v="0"/>
    <x v="0"/>
    <m/>
    <m/>
    <m/>
    <m/>
    <x v="0"/>
    <x v="0"/>
    <x v="1"/>
    <x v="0"/>
    <m/>
    <x v="0"/>
    <x v="0"/>
    <x v="0"/>
    <x v="1"/>
    <x v="0"/>
    <x v="0"/>
    <x v="1"/>
    <x v="0"/>
    <m/>
    <x v="0"/>
    <x v="0"/>
    <m/>
    <x v="0"/>
    <m/>
  </r>
  <r>
    <x v="23"/>
    <n v="2019"/>
    <s v="Q2"/>
    <n v="5"/>
    <x v="0"/>
    <x v="0"/>
    <x v="0"/>
    <x v="0"/>
    <x v="0"/>
    <x v="0"/>
    <m/>
    <m/>
    <m/>
    <m/>
    <x v="0"/>
    <x v="0"/>
    <x v="1"/>
    <x v="0"/>
    <m/>
    <x v="0"/>
    <x v="0"/>
    <x v="0"/>
    <x v="1"/>
    <x v="0"/>
    <x v="1"/>
    <x v="1"/>
    <x v="0"/>
    <m/>
    <x v="0"/>
    <x v="0"/>
    <m/>
    <x v="0"/>
    <m/>
  </r>
  <r>
    <x v="24"/>
    <n v="2019"/>
    <s v="Q1"/>
    <n v="20"/>
    <x v="0"/>
    <x v="0"/>
    <x v="0"/>
    <x v="0"/>
    <x v="0"/>
    <x v="0"/>
    <m/>
    <m/>
    <m/>
    <m/>
    <x v="0"/>
    <x v="0"/>
    <x v="1"/>
    <x v="0"/>
    <m/>
    <x v="0"/>
    <x v="0"/>
    <x v="0"/>
    <x v="1"/>
    <x v="0"/>
    <x v="1"/>
    <x v="1"/>
    <x v="0"/>
    <m/>
    <x v="0"/>
    <x v="0"/>
    <m/>
    <x v="0"/>
    <m/>
  </r>
  <r>
    <x v="25"/>
    <n v="2019"/>
    <s v="Q2"/>
    <n v="41"/>
    <x v="1"/>
    <x v="0"/>
    <x v="0"/>
    <x v="0"/>
    <x v="0"/>
    <x v="0"/>
    <m/>
    <m/>
    <m/>
    <m/>
    <x v="0"/>
    <x v="0"/>
    <x v="1"/>
    <x v="0"/>
    <m/>
    <x v="0"/>
    <x v="0"/>
    <x v="1"/>
    <x v="1"/>
    <x v="0"/>
    <x v="1"/>
    <x v="0"/>
    <x v="0"/>
    <m/>
    <x v="0"/>
    <x v="0"/>
    <m/>
    <x v="0"/>
    <m/>
  </r>
  <r>
    <x v="26"/>
    <n v="2019"/>
    <m/>
    <n v="15.423076923076923"/>
    <x v="1"/>
    <x v="2"/>
    <x v="2"/>
    <x v="2"/>
    <x v="2"/>
    <x v="1"/>
    <n v="0"/>
    <n v="0"/>
    <n v="0"/>
    <n v="0"/>
    <x v="1"/>
    <x v="2"/>
    <x v="2"/>
    <x v="2"/>
    <n v="0"/>
    <x v="2"/>
    <x v="2"/>
    <x v="2"/>
    <x v="2"/>
    <x v="1"/>
    <x v="2"/>
    <x v="2"/>
    <x v="1"/>
    <n v="0"/>
    <x v="2"/>
    <x v="1"/>
    <n v="0"/>
    <x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12" cacheId="13"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location ref="A5:A6" firstHeaderRow="1" firstDataRow="1" firstDataCol="0" rowPageCount="1" colPageCount="1"/>
  <pivotFields count="33">
    <pivotField axis="axisPage" multipleItemSelectionAllowed="1" showAll="0">
      <items count="54">
        <item x="26"/>
        <item h="1" x="0"/>
        <item h="1" x="1"/>
        <item h="1" x="2"/>
        <item h="1" m="1" x="38"/>
        <item h="1" m="1" x="50"/>
        <item h="1" x="4"/>
        <item h="1" m="1" x="45"/>
        <item h="1" m="1" x="39"/>
        <item h="1" m="1" x="41"/>
        <item h="1" m="1" x="49"/>
        <item h="1" m="1" x="42"/>
        <item h="1" m="1" x="27"/>
        <item h="1" m="1" x="47"/>
        <item h="1" m="1" x="43"/>
        <item h="1" m="1" x="37"/>
        <item h="1" m="1" x="30"/>
        <item h="1" m="1" x="51"/>
        <item h="1" x="10"/>
        <item h="1" x="11"/>
        <item h="1" x="12"/>
        <item h="1" x="13"/>
        <item h="1" x="14"/>
        <item h="1" x="16"/>
        <item h="1" m="1" x="29"/>
        <item h="1" m="1" x="34"/>
        <item h="1" m="1" x="40"/>
        <item h="1" m="1" x="46"/>
        <item h="1" m="1" x="33"/>
        <item h="1" x="19"/>
        <item h="1" x="20"/>
        <item h="1" x="21"/>
        <item h="1" m="1" x="48"/>
        <item h="1" m="1" x="44"/>
        <item h="1" m="1" x="28"/>
        <item h="1" x="24"/>
        <item h="1" m="1" x="32"/>
        <item h="1" m="1" x="36"/>
        <item h="1" m="1" x="52"/>
        <item h="1" x="9"/>
        <item h="1" x="3"/>
        <item h="1" x="6"/>
        <item h="1" m="1" x="31"/>
        <item h="1" m="1" x="35"/>
        <item h="1" x="17"/>
        <item h="1" x="18"/>
        <item h="1" x="22"/>
        <item h="1" x="25"/>
        <item h="1" x="15"/>
        <item h="1" x="5"/>
        <item h="1" x="7"/>
        <item h="1" x="8"/>
        <item h="1" x="23"/>
        <item t="default"/>
      </items>
    </pivotField>
    <pivotField showAll="0"/>
    <pivotField showAll="0"/>
    <pivotField dataField="1"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s>
  <rowItems count="1">
    <i/>
  </rowItems>
  <colItems count="1">
    <i/>
  </colItems>
  <pageFields count="1">
    <pageField fld="0" hier="-1"/>
  </pageFields>
  <dataFields count="1">
    <dataField name="Sum of Risk Analysis Score" fld="3" baseField="0" baseItem="0" numFmtId="165"/>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12"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11">
  <location ref="E3:J5" firstHeaderRow="1" firstDataRow="2" firstDataCol="1"/>
  <pivotFields count="3">
    <pivotField axis="axisCol" showAll="0">
      <items count="5">
        <item x="0"/>
        <item x="1"/>
        <item x="2"/>
        <item x="3"/>
        <item t="default"/>
      </items>
    </pivotField>
    <pivotField showAll="0"/>
    <pivotField dataField="1" numFmtId="9" showAll="0"/>
  </pivotFields>
  <rowItems count="1">
    <i/>
  </rowItems>
  <colFields count="1">
    <field x="0"/>
  </colFields>
  <colItems count="5">
    <i>
      <x/>
    </i>
    <i>
      <x v="1"/>
    </i>
    <i>
      <x v="2"/>
    </i>
    <i>
      <x v="3"/>
    </i>
    <i t="grand">
      <x/>
    </i>
  </colItems>
  <dataFields count="1">
    <dataField name="Sum of % Monitoring Complete" fld="2" baseField="0" baseItem="0"/>
  </dataFields>
  <formats count="1">
    <format dxfId="1">
      <pivotArea outline="0" collapsedLevelsAreSubtotals="1" fieldPosition="0">
        <references count="1">
          <reference field="0" count="0" selected="0"/>
        </references>
      </pivotArea>
    </format>
  </formats>
  <chartFormats count="12">
    <chartFormat chart="3" format="0" series="1">
      <pivotArea type="data" outline="0" fieldPosition="0">
        <references count="2">
          <reference field="4294967294" count="1" selected="0">
            <x v="0"/>
          </reference>
          <reference field="0" count="1" selected="0">
            <x v="0"/>
          </reference>
        </references>
      </pivotArea>
    </chartFormat>
    <chartFormat chart="3" format="1" series="1">
      <pivotArea type="data" outline="0" fieldPosition="0">
        <references count="2">
          <reference field="4294967294" count="1" selected="0">
            <x v="0"/>
          </reference>
          <reference field="0" count="1" selected="0">
            <x v="1"/>
          </reference>
        </references>
      </pivotArea>
    </chartFormat>
    <chartFormat chart="3" format="2" series="1">
      <pivotArea type="data" outline="0" fieldPosition="0">
        <references count="2">
          <reference field="4294967294" count="1" selected="0">
            <x v="0"/>
          </reference>
          <reference field="0" count="1" selected="0">
            <x v="2"/>
          </reference>
        </references>
      </pivotArea>
    </chartFormat>
    <chartFormat chart="3" format="3" series="1">
      <pivotArea type="data" outline="0" fieldPosition="0">
        <references count="2">
          <reference field="4294967294" count="1" selected="0">
            <x v="0"/>
          </reference>
          <reference field="0" count="1" selected="0">
            <x v="3"/>
          </reference>
        </references>
      </pivotArea>
    </chartFormat>
    <chartFormat chart="4" format="4" series="1">
      <pivotArea type="data" outline="0" fieldPosition="0">
        <references count="2">
          <reference field="4294967294" count="1" selected="0">
            <x v="0"/>
          </reference>
          <reference field="0" count="1" selected="0">
            <x v="0"/>
          </reference>
        </references>
      </pivotArea>
    </chartFormat>
    <chartFormat chart="4" format="5" series="1">
      <pivotArea type="data" outline="0" fieldPosition="0">
        <references count="2">
          <reference field="4294967294" count="1" selected="0">
            <x v="0"/>
          </reference>
          <reference field="0" count="1" selected="0">
            <x v="1"/>
          </reference>
        </references>
      </pivotArea>
    </chartFormat>
    <chartFormat chart="4" format="6" series="1">
      <pivotArea type="data" outline="0" fieldPosition="0">
        <references count="2">
          <reference field="4294967294" count="1" selected="0">
            <x v="0"/>
          </reference>
          <reference field="0" count="1" selected="0">
            <x v="2"/>
          </reference>
        </references>
      </pivotArea>
    </chartFormat>
    <chartFormat chart="4" format="7" series="1">
      <pivotArea type="data" outline="0" fieldPosition="0">
        <references count="2">
          <reference field="4294967294" count="1" selected="0">
            <x v="0"/>
          </reference>
          <reference field="0" count="1" selected="0">
            <x v="3"/>
          </reference>
        </references>
      </pivotArea>
    </chartFormat>
    <chartFormat chart="10" format="8" series="1">
      <pivotArea type="data" outline="0" fieldPosition="0">
        <references count="2">
          <reference field="4294967294" count="1" selected="0">
            <x v="0"/>
          </reference>
          <reference field="0" count="1" selected="0">
            <x v="0"/>
          </reference>
        </references>
      </pivotArea>
    </chartFormat>
    <chartFormat chart="10" format="9" series="1">
      <pivotArea type="data" outline="0" fieldPosition="0">
        <references count="2">
          <reference field="4294967294" count="1" selected="0">
            <x v="0"/>
          </reference>
          <reference field="0" count="1" selected="0">
            <x v="1"/>
          </reference>
        </references>
      </pivotArea>
    </chartFormat>
    <chartFormat chart="10" format="10" series="1">
      <pivotArea type="data" outline="0" fieldPosition="0">
        <references count="2">
          <reference field="4294967294" count="1" selected="0">
            <x v="0"/>
          </reference>
          <reference field="0" count="1" selected="0">
            <x v="2"/>
          </reference>
        </references>
      </pivotArea>
    </chartFormat>
    <chartFormat chart="10" format="11" series="1">
      <pivotArea type="data" outline="0" fieldPosition="0">
        <references count="2">
          <reference field="4294967294" count="1" selected="0">
            <x v="0"/>
          </reference>
          <reference field="0"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13" dataOnRows="1"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chartFormat="8">
  <location ref="A17:B37" firstHeaderRow="1" firstDataRow="1" firstDataCol="1" rowPageCount="1" colPageCount="1"/>
  <pivotFields count="33">
    <pivotField axis="axisPage" multipleItemSelectionAllowed="1" showAll="0">
      <items count="54">
        <item x="26"/>
        <item h="1" x="0"/>
        <item h="1" x="1"/>
        <item h="1" x="2"/>
        <item h="1" m="1" x="38"/>
        <item h="1" m="1" x="50"/>
        <item h="1" x="3"/>
        <item h="1" x="4"/>
        <item h="1" x="5"/>
        <item h="1" m="1" x="45"/>
        <item h="1" m="1" x="39"/>
        <item h="1" m="1" x="41"/>
        <item h="1" x="6"/>
        <item h="1" m="1" x="31"/>
        <item h="1" x="7"/>
        <item h="1" m="1" x="49"/>
        <item h="1" m="1" x="42"/>
        <item h="1" m="1" x="27"/>
        <item h="1" m="1" x="47"/>
        <item h="1" m="1" x="43"/>
        <item h="1" m="1" x="35"/>
        <item h="1" m="1" x="37"/>
        <item h="1" m="1" x="30"/>
        <item h="1" x="8"/>
        <item h="1" m="1" x="51"/>
        <item h="1" x="10"/>
        <item h="1" x="9"/>
        <item h="1" x="11"/>
        <item h="1" x="12"/>
        <item h="1" x="13"/>
        <item h="1" x="14"/>
        <item h="1" x="15"/>
        <item h="1" x="16"/>
        <item h="1" m="1" x="29"/>
        <item h="1" x="17"/>
        <item h="1" m="1" x="34"/>
        <item h="1" m="1" x="40"/>
        <item h="1" m="1" x="46"/>
        <item h="1" x="18"/>
        <item h="1" m="1" x="33"/>
        <item h="1" x="19"/>
        <item h="1" x="20"/>
        <item h="1" x="21"/>
        <item h="1" m="1" x="48"/>
        <item h="1" x="22"/>
        <item h="1" m="1" x="44"/>
        <item h="1" m="1" x="28"/>
        <item h="1" x="23"/>
        <item h="1" x="24"/>
        <item h="1" m="1" x="32"/>
        <item h="1" m="1" x="36"/>
        <item h="1" x="25"/>
        <item h="1" m="1" x="52"/>
        <item t="default"/>
      </items>
    </pivotField>
    <pivotField showAll="0"/>
    <pivotField showAll="0"/>
    <pivotField showAll="0"/>
    <pivotField dataField="1" showAll="0" defaultSubtotal="0">
      <items count="2">
        <item x="1"/>
        <item x="0"/>
      </items>
    </pivotField>
    <pivotField dataField="1" showAll="0" defaultSubtotal="0">
      <items count="3">
        <item x="1"/>
        <item x="2"/>
        <item x="0"/>
      </items>
    </pivotField>
    <pivotField dataField="1" showAll="0" defaultSubtotal="0">
      <items count="3">
        <item x="1"/>
        <item x="2"/>
        <item x="0"/>
      </items>
    </pivotField>
    <pivotField dataField="1" showAll="0" defaultSubtotal="0">
      <items count="3">
        <item x="1"/>
        <item x="2"/>
        <item x="0"/>
      </items>
    </pivotField>
    <pivotField dataField="1" showAll="0" defaultSubtotal="0">
      <items count="3">
        <item x="1"/>
        <item x="2"/>
        <item x="0"/>
      </items>
    </pivotField>
    <pivotField showAll="0">
      <items count="3">
        <item x="1"/>
        <item x="0"/>
        <item t="default"/>
      </items>
    </pivotField>
    <pivotField showAll="0"/>
    <pivotField showAll="0"/>
    <pivotField showAll="0"/>
    <pivotField showAll="0"/>
    <pivotField dataField="1" showAll="0" defaultSubtotal="0">
      <items count="2">
        <item x="1"/>
        <item x="0"/>
      </items>
    </pivotField>
    <pivotField dataField="1" showAll="0" defaultSubtotal="0">
      <items count="3">
        <item x="1"/>
        <item x="2"/>
        <item x="0"/>
      </items>
    </pivotField>
    <pivotField dataField="1" showAll="0" defaultSubtotal="0">
      <items count="3">
        <item x="0"/>
        <item x="2"/>
        <item x="1"/>
      </items>
    </pivotField>
    <pivotField dataField="1" showAll="0" defaultSubtotal="0">
      <items count="3">
        <item x="1"/>
        <item x="2"/>
        <item x="0"/>
      </items>
    </pivotField>
    <pivotField showAll="0"/>
    <pivotField dataField="1" showAll="0" defaultSubtotal="0">
      <items count="3">
        <item x="1"/>
        <item x="2"/>
        <item x="0"/>
      </items>
    </pivotField>
    <pivotField dataField="1" showAll="0" defaultSubtotal="0">
      <items count="3">
        <item x="1"/>
        <item x="2"/>
        <item x="0"/>
      </items>
    </pivotField>
    <pivotField dataField="1" showAll="0" defaultSubtotal="0">
      <items count="3">
        <item x="1"/>
        <item x="2"/>
        <item x="0"/>
      </items>
    </pivotField>
    <pivotField dataField="1" showAll="0" defaultSubtotal="0">
      <items count="3">
        <item x="0"/>
        <item x="2"/>
        <item x="1"/>
      </items>
    </pivotField>
    <pivotField dataField="1" showAll="0" defaultSubtotal="0">
      <items count="2">
        <item x="1"/>
        <item x="0"/>
      </items>
    </pivotField>
    <pivotField dataField="1" showAll="0" defaultSubtotal="0">
      <items count="3">
        <item x="0"/>
        <item x="2"/>
        <item x="1"/>
      </items>
    </pivotField>
    <pivotField dataField="1" showAll="0" defaultSubtotal="0">
      <items count="3">
        <item x="0"/>
        <item x="2"/>
        <item x="1"/>
      </items>
    </pivotField>
    <pivotField dataField="1" showAll="0" defaultSubtotal="0">
      <items count="2">
        <item x="1"/>
        <item x="0"/>
      </items>
    </pivotField>
    <pivotField showAll="0"/>
    <pivotField dataField="1" showAll="0" defaultSubtotal="0">
      <items count="3">
        <item x="1"/>
        <item x="2"/>
        <item x="0"/>
      </items>
    </pivotField>
    <pivotField dataField="1" showAll="0" defaultSubtotal="0">
      <items count="2">
        <item x="1"/>
        <item x="0"/>
      </items>
    </pivotField>
    <pivotField showAll="0"/>
    <pivotField dataField="1" showAll="0" defaultSubtotal="0">
      <items count="2">
        <item x="1"/>
        <item x="0"/>
      </items>
    </pivotField>
    <pivotField showAll="0"/>
  </pivotFields>
  <rowFields count="1">
    <field x="-2"/>
  </rowFields>
  <rowItems count="20">
    <i>
      <x/>
    </i>
    <i i="1">
      <x v="1"/>
    </i>
    <i i="2">
      <x v="2"/>
    </i>
    <i i="3">
      <x v="3"/>
    </i>
    <i i="4">
      <x v="4"/>
    </i>
    <i i="5">
      <x v="5"/>
    </i>
    <i i="6">
      <x v="6"/>
    </i>
    <i i="7">
      <x v="7"/>
    </i>
    <i i="8">
      <x v="8"/>
    </i>
    <i i="9">
      <x v="9"/>
    </i>
    <i i="10">
      <x v="10"/>
    </i>
    <i i="11">
      <x v="11"/>
    </i>
    <i i="12">
      <x v="12"/>
    </i>
    <i i="13">
      <x v="13"/>
    </i>
    <i i="14">
      <x v="14"/>
    </i>
    <i i="15">
      <x v="15"/>
    </i>
    <i i="16">
      <x v="16"/>
    </i>
    <i i="17">
      <x v="17"/>
    </i>
    <i i="18">
      <x v="18"/>
    </i>
    <i i="19">
      <x v="19"/>
    </i>
  </rowItems>
  <colItems count="1">
    <i/>
  </colItems>
  <pageFields count="1">
    <pageField fld="0" hier="-1"/>
  </pageFields>
  <dataFields count="20">
    <dataField name="Sum of Incomplete documentation." fld="4" baseField="0" baseItem="688062776"/>
    <dataField name="Sum of CoC attendance." fld="5" baseField="0" baseItem="904472240"/>
    <dataField name="Sum of Data And Security Policy." fld="6" baseField="0" baseItem="689392672"/>
    <dataField name="Sum of Data Quality Errors." fld="7" baseField="0" baseItem="423337280"/>
    <dataField name="Sum of Emergency Procedures not posted." fld="8" baseField="0" baseItem="429640880"/>
    <dataField name="Sum of Habitiablity standards missing." fld="14" baseField="0" baseItem="729551168"/>
    <dataField name="Sum of Housing referrals missing." fld="15" baseField="0" baseItem="695088360"/>
    <dataField name="Sum of Housing referrals out of range." fld="16" baseField="0" baseItem="688056264"/>
    <dataField name="Sum of Housing First/RRH Implementation." fld="17" baseField="0" baseItem="429640880"/>
    <dataField name="Sum of Mainstream referrals." fld="19" baseField="0" baseItem="688056264"/>
    <dataField name="Sum of Missing Homeless Verification." fld="20" baseField="0" baseItem="695088008"/>
    <dataField name="Sum of Missing HSP." fld="21" baseField="0" baseItem="685035536"/>
    <dataField name="Sum of Missing HSP updates." fld="22" baseField="0" baseItem="685271032"/>
    <dataField name="Sum of Missing letter of ineligibility." fld="23" baseField="0" baseItem="685033600"/>
    <dataField name="Sum of Missing letter of termination." fld="24" baseField="0" baseItem="688055912"/>
    <dataField name="Sum of Missing VI-SPDAT." fld="25" baseField="0" baseItem="685037296"/>
    <dataField name="Sum of Navigator Services Not Provided." fld="26" baseField="0" baseItem="424998184"/>
    <dataField name="Sum of Releases of Information." fld="28" baseField="0" baseItem="689391968"/>
    <dataField name="Sum of Record Retention Policy." fld="29" baseField="0" baseItem="904471536"/>
    <dataField name="Sum of Termination policy." fld="31" baseField="0" baseItem="685268392"/>
  </dataFields>
  <chartFormats count="3">
    <chartFormat chart="3" format="237" series="1">
      <pivotArea type="data" outline="0" fieldPosition="0">
        <references count="1">
          <reference field="4294967294" count="1" selected="0">
            <x v="0"/>
          </reference>
        </references>
      </pivotArea>
    </chartFormat>
    <chartFormat chart="6" format="1" series="1">
      <pivotArea type="data" outline="0" fieldPosition="0">
        <references count="1">
          <reference field="4294967294" count="1" selected="0">
            <x v="0"/>
          </reference>
        </references>
      </pivotArea>
    </chartFormat>
    <chartFormat chart="7"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Shelter" sourceName="Shelter">
  <pivotTables>
    <pivotTable tabId="14" name="PivotTable12"/>
    <pivotTable tabId="14" name="PivotTable2"/>
  </pivotTables>
  <data>
    <tabular pivotCacheId="2" showMissing="0">
      <items count="53">
        <i x="26" s="1"/>
        <i x="0"/>
        <i x="1"/>
        <i x="2"/>
        <i x="3"/>
        <i x="4"/>
        <i x="5"/>
        <i x="6"/>
        <i x="7"/>
        <i x="8"/>
        <i x="10"/>
        <i x="9"/>
        <i x="11"/>
        <i x="12"/>
        <i x="13"/>
        <i x="14"/>
        <i x="15"/>
        <i x="16"/>
        <i x="17"/>
        <i x="18"/>
        <i x="19"/>
        <i x="20"/>
        <i x="21"/>
        <i x="22"/>
        <i x="23"/>
        <i x="24"/>
        <i x="25"/>
        <i x="38" nd="1"/>
        <i x="50" nd="1"/>
        <i x="45" nd="1"/>
        <i x="39" nd="1"/>
        <i x="41" nd="1"/>
        <i x="31" nd="1"/>
        <i x="49" nd="1"/>
        <i x="42" nd="1"/>
        <i x="27" nd="1"/>
        <i x="47" nd="1"/>
        <i x="43" nd="1"/>
        <i x="35" nd="1"/>
        <i x="37" nd="1"/>
        <i x="30" nd="1"/>
        <i x="51" nd="1"/>
        <i x="29" nd="1"/>
        <i x="34" nd="1"/>
        <i x="40" nd="1"/>
        <i x="46" nd="1"/>
        <i x="33" nd="1"/>
        <i x="48" nd="1"/>
        <i x="44" nd="1"/>
        <i x="28" nd="1"/>
        <i x="32" nd="1"/>
        <i x="36" nd="1"/>
        <i x="52"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helter" cache="Slicer_Shelter" caption="Shelter" columnCount="4" rowHeight="225425"/>
</slicers>
</file>

<file path=xl/tables/table1.xml><?xml version="1.0" encoding="utf-8"?>
<table xmlns="http://schemas.openxmlformats.org/spreadsheetml/2006/main" id="2" name="Table13" displayName="Table13" ref="A1:AG28" totalsRowShown="0" headerRowDxfId="43" dataDxfId="41" headerRowBorderDxfId="42" tableBorderDxfId="40" totalsRowBorderDxfId="39">
  <autoFilter ref="A1:AG28">
    <filterColumn colId="0" hiddenButton="1"/>
    <filterColumn colId="1" hiddenButton="1"/>
    <filterColumn colId="2" hiddenButton="1"/>
    <filterColumn colId="3" hiddenButton="1"/>
  </autoFilter>
  <tableColumns count="33">
    <tableColumn id="1" name="Shelter" dataDxfId="38"/>
    <tableColumn id="39" name="Year" dataDxfId="37"/>
    <tableColumn id="40" name="Quarter" dataDxfId="36"/>
    <tableColumn id="3" name="Risk Analysis Score" dataDxfId="35"/>
    <tableColumn id="2" name="Incomplete documentation." dataDxfId="34"/>
    <tableColumn id="4" name="CoC attendance." dataDxfId="33"/>
    <tableColumn id="5" name="Data And Security Policy." dataDxfId="32"/>
    <tableColumn id="6" name="Data Quality Errors." dataDxfId="31"/>
    <tableColumn id="7" name="Emergency Procedures not posted." dataDxfId="30"/>
    <tableColumn id="8" name="Fair Housing notice" dataDxfId="29"/>
    <tableColumn id="9" name="Fair Housing policy" dataDxfId="28"/>
    <tableColumn id="10" name="Financial Control policies" dataDxfId="27"/>
    <tableColumn id="11" name="Food policy inadequate" dataDxfId="26"/>
    <tableColumn id="12" name="Greivance policy notice" dataDxfId="25"/>
    <tableColumn id="13" name="Habitiablity standards missing." dataDxfId="24"/>
    <tableColumn id="14" name="Housing referrals missing." dataDxfId="23"/>
    <tableColumn id="15" name="Housing referrals out of range." dataDxfId="22"/>
    <tableColumn id="16" name="Housing First/RRH Implementation." dataDxfId="21"/>
    <tableColumn id="17" name="Literally Homeless." dataDxfId="20"/>
    <tableColumn id="18" name="Mainstream referrals." dataDxfId="19"/>
    <tableColumn id="19" name="Missing Homeless Verification." dataDxfId="18"/>
    <tableColumn id="20" name="Missing HSP." dataDxfId="17"/>
    <tableColumn id="21" name="Missing HSP updates." dataDxfId="16"/>
    <tableColumn id="22" name="Missing letter of ineligibility." dataDxfId="15"/>
    <tableColumn id="23" name="Missing letter of termination." dataDxfId="14"/>
    <tableColumn id="24" name="Missing VI-SPDAT." dataDxfId="13"/>
    <tableColumn id="25" name="Navigator Services Not Provided." dataDxfId="12"/>
    <tableColumn id="26" name="Privacy Notice (HMIS or VAWA)" dataDxfId="11"/>
    <tableColumn id="27" name="Releases of Information." dataDxfId="10"/>
    <tableColumn id="28" name="Record Retention Policy." dataDxfId="9"/>
    <tableColumn id="29" name="Stabilization services" dataDxfId="8"/>
    <tableColumn id="30" name="Termination policy." dataDxfId="7"/>
    <tableColumn id="31" name="Termination policy notice" dataDxfId="6"/>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A30:C34" totalsRowShown="0" headerRowBorderDxfId="5" tableBorderDxfId="4" totalsRowBorderDxfId="3">
  <autoFilter ref="A30:C34">
    <filterColumn colId="0" hiddenButton="1"/>
    <filterColumn colId="1" hiddenButton="1"/>
    <filterColumn colId="2" hiddenButton="1"/>
  </autoFilter>
  <tableColumns count="3">
    <tableColumn id="1" name="Quarter"/>
    <tableColumn id="2" name="Year"/>
    <tableColumn id="5" name="% Monitoring Complete" dataDxfId="2"/>
  </tableColumns>
  <tableStyleInfo name="TableStyleMedium2" showFirstColumn="0" showLastColumn="0" showRowStripes="1" showColumnStripes="0"/>
</table>
</file>

<file path=xl/theme/theme1.xml><?xml version="1.0" encoding="utf-8"?>
<a:theme xmlns:a="http://schemas.openxmlformats.org/drawingml/2006/main" name="MaineHousingExcel">
  <a:themeElements>
    <a:clrScheme name="MaineHousingNew">
      <a:dk1>
        <a:srgbClr val="000000"/>
      </a:dk1>
      <a:lt1>
        <a:srgbClr val="FFFFFF"/>
      </a:lt1>
      <a:dk2>
        <a:srgbClr val="495869"/>
      </a:dk2>
      <a:lt2>
        <a:srgbClr val="EEECE1"/>
      </a:lt2>
      <a:accent1>
        <a:srgbClr val="495869"/>
      </a:accent1>
      <a:accent2>
        <a:srgbClr val="8AAF8E"/>
      </a:accent2>
      <a:accent3>
        <a:srgbClr val="F3C766"/>
      </a:accent3>
      <a:accent4>
        <a:srgbClr val="8CBDC8"/>
      </a:accent4>
      <a:accent5>
        <a:srgbClr val="899AAD"/>
      </a:accent5>
      <a:accent6>
        <a:srgbClr val="B9CFBB"/>
      </a:accent6>
      <a:hlink>
        <a:srgbClr val="495869"/>
      </a:hlink>
      <a:folHlink>
        <a:srgbClr val="8AAF8E"/>
      </a:folHlink>
    </a:clrScheme>
    <a:fontScheme name="Custom 1">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lplourde@mainehousing.org" TargetMode="External"/><Relationship Id="rId1" Type="http://schemas.openxmlformats.org/officeDocument/2006/relationships/hyperlink" Target="mailto:cbarr@mainehousing.org" TargetMode="Externa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21"/>
  <sheetViews>
    <sheetView tabSelected="1" workbookViewId="0">
      <selection activeCell="K22" sqref="K22"/>
    </sheetView>
  </sheetViews>
  <sheetFormatPr defaultRowHeight="15" x14ac:dyDescent="0.25"/>
  <sheetData>
    <row r="1" spans="1:10" ht="18.75" x14ac:dyDescent="0.3">
      <c r="A1" s="47" t="s">
        <v>69</v>
      </c>
    </row>
    <row r="3" spans="1:10" x14ac:dyDescent="0.25">
      <c r="A3" s="48" t="s">
        <v>56</v>
      </c>
    </row>
    <row r="4" spans="1:10" x14ac:dyDescent="0.25">
      <c r="A4" s="49" t="s">
        <v>57</v>
      </c>
    </row>
    <row r="6" spans="1:10" x14ac:dyDescent="0.25">
      <c r="A6" s="50" t="s">
        <v>58</v>
      </c>
    </row>
    <row r="9" spans="1:10" x14ac:dyDescent="0.25">
      <c r="A9" s="48" t="s">
        <v>59</v>
      </c>
    </row>
    <row r="10" spans="1:10" x14ac:dyDescent="0.25">
      <c r="A10" s="58" t="s">
        <v>60</v>
      </c>
      <c r="B10" s="58"/>
      <c r="C10" s="58"/>
      <c r="D10" s="58"/>
      <c r="E10" s="58"/>
      <c r="F10" s="58"/>
      <c r="G10" s="58"/>
      <c r="H10" s="58"/>
      <c r="I10" s="58"/>
      <c r="J10" s="58"/>
    </row>
    <row r="11" spans="1:10" x14ac:dyDescent="0.25">
      <c r="A11" s="58" t="s">
        <v>61</v>
      </c>
      <c r="B11" s="58"/>
      <c r="C11" s="58"/>
      <c r="D11" s="58"/>
      <c r="E11" s="58"/>
      <c r="F11" s="58"/>
      <c r="G11" s="58"/>
      <c r="H11" s="58"/>
      <c r="I11" s="58"/>
      <c r="J11" s="58"/>
    </row>
    <row r="12" spans="1:10" x14ac:dyDescent="0.25">
      <c r="A12" s="58" t="s">
        <v>62</v>
      </c>
      <c r="B12" s="58"/>
      <c r="C12" s="58"/>
      <c r="D12" s="58"/>
      <c r="E12" s="58"/>
      <c r="F12" s="58"/>
      <c r="G12" s="58"/>
      <c r="H12" s="58"/>
      <c r="I12" s="58"/>
      <c r="J12" s="58"/>
    </row>
    <row r="14" spans="1:10" x14ac:dyDescent="0.25">
      <c r="A14" s="48" t="s">
        <v>63</v>
      </c>
    </row>
    <row r="15" spans="1:10" x14ac:dyDescent="0.25">
      <c r="A15" s="59" t="s">
        <v>64</v>
      </c>
      <c r="B15" s="59"/>
      <c r="C15" s="59"/>
      <c r="D15" s="59"/>
      <c r="E15" s="59"/>
      <c r="F15" s="59"/>
      <c r="G15" s="59"/>
      <c r="H15" s="59"/>
      <c r="I15" s="59"/>
      <c r="J15" s="59"/>
    </row>
    <row r="16" spans="1:10" x14ac:dyDescent="0.25">
      <c r="A16" s="59"/>
      <c r="B16" s="59"/>
      <c r="C16" s="59"/>
      <c r="D16" s="59"/>
      <c r="E16" s="59"/>
      <c r="F16" s="59"/>
      <c r="G16" s="59"/>
      <c r="H16" s="59"/>
      <c r="I16" s="59"/>
      <c r="J16" s="59"/>
    </row>
    <row r="17" spans="1:10" x14ac:dyDescent="0.25">
      <c r="A17" s="59"/>
      <c r="B17" s="59"/>
      <c r="C17" s="59"/>
      <c r="D17" s="59"/>
      <c r="E17" s="59"/>
      <c r="F17" s="59"/>
      <c r="G17" s="59"/>
      <c r="H17" s="59"/>
      <c r="I17" s="59"/>
      <c r="J17" s="59"/>
    </row>
    <row r="19" spans="1:10" x14ac:dyDescent="0.25">
      <c r="A19" t="s">
        <v>65</v>
      </c>
    </row>
    <row r="20" spans="1:10" x14ac:dyDescent="0.25">
      <c r="A20" t="s">
        <v>66</v>
      </c>
      <c r="C20" s="49" t="s">
        <v>67</v>
      </c>
    </row>
    <row r="21" spans="1:10" x14ac:dyDescent="0.25">
      <c r="A21" t="s">
        <v>113</v>
      </c>
      <c r="C21" s="49" t="s">
        <v>114</v>
      </c>
    </row>
  </sheetData>
  <mergeCells count="4">
    <mergeCell ref="A10:J10"/>
    <mergeCell ref="A11:J11"/>
    <mergeCell ref="A12:J12"/>
    <mergeCell ref="A15:J17"/>
  </mergeCells>
  <hyperlinks>
    <hyperlink ref="C20" r:id="rId1"/>
    <hyperlink ref="C21" r:id="rId2"/>
    <hyperlink ref="A4" location="'ESHAP Dashboard'!A1" display="ESG Monitoring Dashboar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B38"/>
  <sheetViews>
    <sheetView showGridLines="0" view="pageLayout" zoomScale="80" zoomScaleNormal="100" zoomScalePageLayoutView="80" workbookViewId="0">
      <selection activeCell="F1" sqref="F1:L3"/>
    </sheetView>
  </sheetViews>
  <sheetFormatPr defaultRowHeight="15" x14ac:dyDescent="0.25"/>
  <cols>
    <col min="1" max="16384" width="9.140625" style="8"/>
  </cols>
  <sheetData>
    <row r="1" spans="5:28" ht="14.25" customHeight="1" x14ac:dyDescent="0.25">
      <c r="E1" s="57"/>
      <c r="F1" s="87" t="s">
        <v>115</v>
      </c>
      <c r="G1" s="87"/>
      <c r="H1" s="87"/>
      <c r="I1" s="87"/>
      <c r="J1" s="87"/>
      <c r="K1" s="87"/>
      <c r="L1" s="87"/>
      <c r="M1" s="60" t="s">
        <v>23</v>
      </c>
      <c r="N1" s="61"/>
      <c r="O1" s="72" t="str">
        <f>'Pivot Tables'!B3</f>
        <v>All Shelters</v>
      </c>
      <c r="P1" s="73"/>
      <c r="Q1" s="73"/>
      <c r="R1" s="73"/>
      <c r="S1" s="74"/>
      <c r="X1" s="10"/>
      <c r="Y1" s="10"/>
      <c r="Z1" s="10"/>
      <c r="AA1" s="10"/>
      <c r="AB1" s="10"/>
    </row>
    <row r="2" spans="5:28" ht="14.25" customHeight="1" x14ac:dyDescent="0.25">
      <c r="E2" s="57"/>
      <c r="F2" s="87"/>
      <c r="G2" s="87"/>
      <c r="H2" s="87"/>
      <c r="I2" s="87"/>
      <c r="J2" s="87"/>
      <c r="K2" s="87"/>
      <c r="L2" s="87"/>
      <c r="M2" s="62"/>
      <c r="N2" s="63"/>
      <c r="O2" s="66">
        <f>IFERROR(GETPIVOTDATA("Risk Analysis Score",'Pivot Tables'!$A$5),"NA")</f>
        <v>15.423076923076923</v>
      </c>
      <c r="P2" s="67"/>
      <c r="Q2" s="67"/>
      <c r="R2" s="67"/>
      <c r="S2" s="68"/>
      <c r="X2" s="10"/>
      <c r="Y2" s="10"/>
      <c r="Z2" s="10"/>
      <c r="AA2" s="10"/>
      <c r="AB2" s="10"/>
    </row>
    <row r="3" spans="5:28" ht="14.25" customHeight="1" thickBot="1" x14ac:dyDescent="0.3">
      <c r="E3" s="57"/>
      <c r="F3" s="87"/>
      <c r="G3" s="87"/>
      <c r="H3" s="87"/>
      <c r="I3" s="87"/>
      <c r="J3" s="87"/>
      <c r="K3" s="87"/>
      <c r="L3" s="87"/>
      <c r="M3" s="64"/>
      <c r="N3" s="65"/>
      <c r="O3" s="69"/>
      <c r="P3" s="70"/>
      <c r="Q3" s="70"/>
      <c r="R3" s="70"/>
      <c r="S3" s="71"/>
      <c r="X3" s="10"/>
      <c r="Y3" s="10"/>
      <c r="Z3" s="10"/>
      <c r="AA3" s="10"/>
      <c r="AB3" s="10"/>
    </row>
    <row r="4" spans="5:28" ht="15.75" thickBot="1" x14ac:dyDescent="0.3">
      <c r="J4" s="16"/>
      <c r="K4" s="16"/>
    </row>
    <row r="5" spans="5:28" ht="14.25" customHeight="1" x14ac:dyDescent="0.25">
      <c r="E5" s="15"/>
      <c r="F5" s="15"/>
      <c r="G5" s="15"/>
      <c r="H5" s="15"/>
      <c r="I5" s="15"/>
      <c r="M5" s="17" t="s">
        <v>34</v>
      </c>
      <c r="N5" s="38"/>
      <c r="O5" s="18"/>
      <c r="P5" s="39" t="s">
        <v>26</v>
      </c>
      <c r="Q5" s="39" t="s">
        <v>28</v>
      </c>
      <c r="R5" s="39" t="s">
        <v>30</v>
      </c>
      <c r="S5" s="19"/>
    </row>
    <row r="6" spans="5:28" ht="14.25" customHeight="1" thickBot="1" x14ac:dyDescent="0.3">
      <c r="E6" s="15"/>
      <c r="F6" s="15"/>
      <c r="G6" s="15"/>
      <c r="H6" s="15"/>
      <c r="I6" s="15"/>
      <c r="M6" s="20" t="s">
        <v>35</v>
      </c>
      <c r="N6" s="21"/>
      <c r="O6" s="40"/>
      <c r="P6" s="41" t="s">
        <v>27</v>
      </c>
      <c r="Q6" s="41" t="s">
        <v>29</v>
      </c>
      <c r="R6" s="41" t="s">
        <v>31</v>
      </c>
      <c r="S6" s="42"/>
    </row>
    <row r="7" spans="5:28" ht="14.25" customHeight="1" thickBot="1" x14ac:dyDescent="0.3">
      <c r="M7" s="84" t="s">
        <v>32</v>
      </c>
      <c r="N7" s="85"/>
      <c r="O7" s="85"/>
      <c r="P7" s="85"/>
      <c r="Q7" s="85"/>
      <c r="R7" s="85"/>
      <c r="S7" s="86"/>
    </row>
    <row r="8" spans="5:28" ht="14.25" customHeight="1" x14ac:dyDescent="0.25">
      <c r="M8" s="75" t="s">
        <v>33</v>
      </c>
      <c r="N8" s="76"/>
      <c r="O8" s="76"/>
      <c r="P8" s="76"/>
      <c r="Q8" s="76"/>
      <c r="R8" s="76"/>
      <c r="S8" s="77"/>
    </row>
    <row r="9" spans="5:28" ht="14.25" customHeight="1" x14ac:dyDescent="0.25">
      <c r="M9" s="78"/>
      <c r="N9" s="79"/>
      <c r="O9" s="79"/>
      <c r="P9" s="79"/>
      <c r="Q9" s="79"/>
      <c r="R9" s="79"/>
      <c r="S9" s="80"/>
    </row>
    <row r="10" spans="5:28" ht="14.25" customHeight="1" x14ac:dyDescent="0.25">
      <c r="M10" s="78"/>
      <c r="N10" s="79"/>
      <c r="O10" s="79"/>
      <c r="P10" s="79"/>
      <c r="Q10" s="79"/>
      <c r="R10" s="79"/>
      <c r="S10" s="80"/>
    </row>
    <row r="11" spans="5:28" ht="14.25" customHeight="1" x14ac:dyDescent="0.25">
      <c r="M11" s="78"/>
      <c r="N11" s="79"/>
      <c r="O11" s="79"/>
      <c r="P11" s="79"/>
      <c r="Q11" s="79"/>
      <c r="R11" s="79"/>
      <c r="S11" s="80"/>
    </row>
    <row r="12" spans="5:28" ht="14.25" customHeight="1" x14ac:dyDescent="0.25">
      <c r="E12" s="15"/>
      <c r="F12" s="15"/>
      <c r="G12" s="15"/>
      <c r="H12" s="15"/>
      <c r="I12" s="15"/>
      <c r="M12" s="78"/>
      <c r="N12" s="79"/>
      <c r="O12" s="79"/>
      <c r="P12" s="79"/>
      <c r="Q12" s="79"/>
      <c r="R12" s="79"/>
      <c r="S12" s="80"/>
    </row>
    <row r="13" spans="5:28" ht="14.25" customHeight="1" x14ac:dyDescent="0.25">
      <c r="E13" s="15"/>
      <c r="F13" s="15"/>
      <c r="G13" s="15"/>
      <c r="H13" s="15"/>
      <c r="I13" s="15"/>
      <c r="M13" s="78"/>
      <c r="N13" s="79"/>
      <c r="O13" s="79"/>
      <c r="P13" s="79"/>
      <c r="Q13" s="79"/>
      <c r="R13" s="79"/>
      <c r="S13" s="80"/>
    </row>
    <row r="14" spans="5:28" ht="14.25" customHeight="1" x14ac:dyDescent="0.25">
      <c r="E14" s="15"/>
      <c r="F14" s="15"/>
      <c r="G14" s="15"/>
      <c r="H14" s="15"/>
      <c r="I14" s="15"/>
      <c r="M14" s="78"/>
      <c r="N14" s="79"/>
      <c r="O14" s="79"/>
      <c r="P14" s="79"/>
      <c r="Q14" s="79"/>
      <c r="R14" s="79"/>
      <c r="S14" s="80"/>
    </row>
    <row r="15" spans="5:28" ht="14.25" customHeight="1" thickBot="1" x14ac:dyDescent="0.3">
      <c r="E15" s="15"/>
      <c r="F15" s="15"/>
      <c r="G15" s="15"/>
      <c r="H15" s="15"/>
      <c r="I15" s="15"/>
      <c r="M15" s="81"/>
      <c r="N15" s="82"/>
      <c r="O15" s="82"/>
      <c r="P15" s="82"/>
      <c r="Q15" s="82"/>
      <c r="R15" s="82"/>
      <c r="S15" s="83"/>
    </row>
    <row r="16" spans="5:28" ht="14.25" customHeight="1" x14ac:dyDescent="0.25">
      <c r="E16" s="15"/>
      <c r="F16" s="15"/>
      <c r="G16" s="15"/>
      <c r="H16" s="15"/>
      <c r="I16" s="15"/>
      <c r="J16" s="15"/>
      <c r="K16" s="15"/>
      <c r="L16" s="37"/>
      <c r="M16" s="37"/>
      <c r="N16" s="37"/>
      <c r="O16" s="37"/>
      <c r="P16" s="37"/>
    </row>
    <row r="17" spans="5:16" ht="14.25" customHeight="1" x14ac:dyDescent="0.25">
      <c r="E17" s="15"/>
      <c r="F17" s="15"/>
      <c r="G17" s="15"/>
      <c r="H17" s="15"/>
      <c r="I17" s="15"/>
      <c r="J17" s="15"/>
      <c r="K17" s="15"/>
      <c r="L17" s="37"/>
      <c r="M17" s="37"/>
      <c r="N17" s="37"/>
      <c r="O17" s="37"/>
      <c r="P17" s="37"/>
    </row>
    <row r="18" spans="5:16" ht="15" customHeight="1" x14ac:dyDescent="0.25">
      <c r="L18" s="37"/>
      <c r="M18" s="37"/>
      <c r="N18" s="37"/>
      <c r="O18" s="37"/>
      <c r="P18" s="37"/>
    </row>
    <row r="22" spans="5:16" x14ac:dyDescent="0.25">
      <c r="F22"/>
    </row>
    <row r="34" spans="1:6" ht="14.25" customHeight="1" x14ac:dyDescent="0.25">
      <c r="A34" s="36"/>
      <c r="B34" s="36"/>
      <c r="C34" s="36"/>
      <c r="D34" s="36"/>
      <c r="E34" s="36"/>
      <c r="F34" s="36"/>
    </row>
    <row r="35" spans="1:6" ht="14.25" customHeight="1" x14ac:dyDescent="0.25">
      <c r="A35" s="36"/>
      <c r="B35" s="36"/>
      <c r="C35" s="36"/>
      <c r="D35" s="36"/>
      <c r="E35" s="36"/>
      <c r="F35" s="36"/>
    </row>
    <row r="36" spans="1:6" ht="14.25" customHeight="1" x14ac:dyDescent="0.25">
      <c r="A36" s="36"/>
      <c r="B36" s="36"/>
      <c r="C36" s="36"/>
      <c r="D36" s="36"/>
      <c r="E36" s="36"/>
      <c r="F36" s="36"/>
    </row>
    <row r="37" spans="1:6" ht="14.25" customHeight="1" x14ac:dyDescent="0.25">
      <c r="A37" s="36"/>
      <c r="B37" s="36"/>
      <c r="C37" s="36"/>
      <c r="D37" s="36"/>
      <c r="E37" s="36"/>
      <c r="F37" s="36"/>
    </row>
    <row r="38" spans="1:6" ht="14.25" customHeight="1" x14ac:dyDescent="0.25">
      <c r="A38" s="36"/>
      <c r="B38" s="36"/>
      <c r="C38" s="36"/>
      <c r="D38" s="36"/>
      <c r="E38" s="36"/>
      <c r="F38" s="36"/>
    </row>
  </sheetData>
  <mergeCells count="6">
    <mergeCell ref="F1:L3"/>
    <mergeCell ref="M1:N3"/>
    <mergeCell ref="O2:S3"/>
    <mergeCell ref="O1:S1"/>
    <mergeCell ref="M8:S15"/>
    <mergeCell ref="M7:S7"/>
  </mergeCells>
  <pageMargins left="0.25" right="0.25" top="0.25" bottom="0.25" header="0" footer="0"/>
  <pageSetup paperSize="5" scale="96" orientation="landscape" r:id="rId1"/>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zoomScaleNormal="100" workbookViewId="0">
      <pane xSplit="3" ySplit="1" topLeftCell="T14" activePane="bottomRight" state="frozen"/>
      <selection pane="topRight" activeCell="D1" sqref="D1"/>
      <selection pane="bottomLeft" activeCell="A3" sqref="A3"/>
      <selection pane="bottomRight" activeCell="A30" sqref="A30:C34"/>
    </sheetView>
  </sheetViews>
  <sheetFormatPr defaultRowHeight="15" x14ac:dyDescent="0.25"/>
  <cols>
    <col min="1" max="1" width="62.5703125" style="5" customWidth="1"/>
    <col min="2" max="2" width="17.140625" style="5" customWidth="1"/>
    <col min="3" max="3" width="20.42578125" style="5" customWidth="1"/>
    <col min="4" max="4" width="8.140625" style="12" customWidth="1"/>
    <col min="5" max="5" width="13.140625" style="6" customWidth="1"/>
    <col min="6" max="9" width="9.140625" style="6"/>
    <col min="10" max="14" width="0" style="6" hidden="1" customWidth="1"/>
    <col min="15" max="18" width="9.140625" style="6"/>
    <col min="19" max="19" width="9.140625" style="6" hidden="1" customWidth="1"/>
    <col min="20" max="27" width="9.140625" style="6"/>
    <col min="28" max="28" width="0" style="6" hidden="1" customWidth="1"/>
    <col min="29" max="30" width="9.140625" style="6"/>
    <col min="31" max="31" width="0" style="6" hidden="1" customWidth="1"/>
    <col min="32" max="32" width="9.140625" style="6"/>
    <col min="33" max="33" width="0" style="6" hidden="1" customWidth="1"/>
    <col min="34" max="16384" width="9.140625" style="6"/>
  </cols>
  <sheetData>
    <row r="1" spans="1:33" s="1" customFormat="1" ht="63.75" x14ac:dyDescent="0.2">
      <c r="A1" s="2" t="s">
        <v>0</v>
      </c>
      <c r="B1" s="2" t="s">
        <v>15</v>
      </c>
      <c r="C1" s="2" t="s">
        <v>16</v>
      </c>
      <c r="D1" s="11" t="s">
        <v>23</v>
      </c>
      <c r="E1" s="51" t="s">
        <v>70</v>
      </c>
      <c r="F1" s="51" t="s">
        <v>71</v>
      </c>
      <c r="G1" s="51" t="s">
        <v>72</v>
      </c>
      <c r="H1" s="51" t="s">
        <v>73</v>
      </c>
      <c r="I1" s="51" t="s">
        <v>74</v>
      </c>
      <c r="J1" s="28" t="s">
        <v>44</v>
      </c>
      <c r="K1" s="28" t="s">
        <v>45</v>
      </c>
      <c r="L1" s="28" t="s">
        <v>46</v>
      </c>
      <c r="M1" s="28" t="s">
        <v>47</v>
      </c>
      <c r="N1" s="28" t="s">
        <v>48</v>
      </c>
      <c r="O1" s="51" t="s">
        <v>75</v>
      </c>
      <c r="P1" s="51" t="s">
        <v>76</v>
      </c>
      <c r="Q1" s="51" t="s">
        <v>77</v>
      </c>
      <c r="R1" s="51" t="s">
        <v>78</v>
      </c>
      <c r="S1" s="51" t="s">
        <v>90</v>
      </c>
      <c r="T1" s="51" t="s">
        <v>79</v>
      </c>
      <c r="U1" s="51" t="s">
        <v>80</v>
      </c>
      <c r="V1" s="51" t="s">
        <v>81</v>
      </c>
      <c r="W1" s="51" t="s">
        <v>82</v>
      </c>
      <c r="X1" s="51" t="s">
        <v>83</v>
      </c>
      <c r="Y1" s="51" t="s">
        <v>84</v>
      </c>
      <c r="Z1" s="51" t="s">
        <v>85</v>
      </c>
      <c r="AA1" s="51" t="s">
        <v>86</v>
      </c>
      <c r="AB1" s="28" t="s">
        <v>49</v>
      </c>
      <c r="AC1" s="51" t="s">
        <v>87</v>
      </c>
      <c r="AD1" s="51" t="s">
        <v>88</v>
      </c>
      <c r="AE1" s="28" t="s">
        <v>50</v>
      </c>
      <c r="AF1" s="51" t="s">
        <v>89</v>
      </c>
      <c r="AG1" s="28" t="s">
        <v>51</v>
      </c>
    </row>
    <row r="2" spans="1:33" s="4" customFormat="1" ht="15" customHeight="1" x14ac:dyDescent="0.25">
      <c r="A2" s="3" t="s">
        <v>1</v>
      </c>
      <c r="B2" s="3">
        <v>2019</v>
      </c>
      <c r="C2" s="3" t="s">
        <v>21</v>
      </c>
      <c r="D2" s="43">
        <v>13</v>
      </c>
      <c r="E2" s="29"/>
      <c r="F2" s="29"/>
      <c r="G2" s="29"/>
      <c r="H2" s="29"/>
      <c r="I2" s="29"/>
      <c r="J2" s="29"/>
      <c r="K2" s="29"/>
      <c r="L2" s="29"/>
      <c r="M2" s="29"/>
      <c r="N2" s="29"/>
      <c r="O2" s="29"/>
      <c r="P2" s="29"/>
      <c r="Q2" s="29">
        <v>1</v>
      </c>
      <c r="R2" s="29"/>
      <c r="S2" s="29"/>
      <c r="T2" s="29"/>
      <c r="U2" s="29"/>
      <c r="V2" s="29"/>
      <c r="W2" s="29">
        <v>1</v>
      </c>
      <c r="X2" s="29"/>
      <c r="Y2" s="29">
        <v>1</v>
      </c>
      <c r="Z2" s="29">
        <v>1</v>
      </c>
      <c r="AA2" s="29"/>
      <c r="AB2" s="29"/>
      <c r="AC2" s="29"/>
      <c r="AD2" s="29"/>
      <c r="AE2" s="29"/>
      <c r="AF2" s="29"/>
      <c r="AG2" s="29"/>
    </row>
    <row r="3" spans="1:33" s="4" customFormat="1" ht="15" customHeight="1" x14ac:dyDescent="0.25">
      <c r="A3" s="3" t="s">
        <v>2</v>
      </c>
      <c r="B3" s="3">
        <v>2019</v>
      </c>
      <c r="C3" s="3" t="s">
        <v>21</v>
      </c>
      <c r="D3" s="43">
        <v>30</v>
      </c>
      <c r="E3" s="29"/>
      <c r="F3" s="29">
        <v>1</v>
      </c>
      <c r="G3" s="29"/>
      <c r="H3" s="29"/>
      <c r="I3" s="29">
        <v>1</v>
      </c>
      <c r="J3" s="29"/>
      <c r="K3" s="29"/>
      <c r="L3" s="29"/>
      <c r="M3" s="29"/>
      <c r="N3" s="29"/>
      <c r="O3" s="29"/>
      <c r="P3" s="29">
        <v>1</v>
      </c>
      <c r="Q3" s="29">
        <v>1</v>
      </c>
      <c r="R3" s="29"/>
      <c r="S3" s="29"/>
      <c r="T3" s="29">
        <v>1</v>
      </c>
      <c r="U3" s="29"/>
      <c r="V3" s="29">
        <v>1</v>
      </c>
      <c r="W3" s="29">
        <v>1</v>
      </c>
      <c r="X3" s="29"/>
      <c r="Y3" s="29">
        <v>1</v>
      </c>
      <c r="Z3" s="29"/>
      <c r="AA3" s="29"/>
      <c r="AB3" s="29"/>
      <c r="AC3" s="29"/>
      <c r="AD3" s="29"/>
      <c r="AE3" s="29"/>
      <c r="AF3" s="29"/>
      <c r="AG3" s="29"/>
    </row>
    <row r="4" spans="1:33" s="4" customFormat="1" ht="15" customHeight="1" x14ac:dyDescent="0.25">
      <c r="A4" s="3" t="s">
        <v>3</v>
      </c>
      <c r="B4" s="3">
        <v>2019</v>
      </c>
      <c r="C4" s="3" t="s">
        <v>22</v>
      </c>
      <c r="D4" s="43">
        <v>10</v>
      </c>
      <c r="E4" s="29"/>
      <c r="F4" s="29"/>
      <c r="G4" s="29"/>
      <c r="H4" s="29"/>
      <c r="I4" s="29"/>
      <c r="J4" s="29"/>
      <c r="K4" s="29"/>
      <c r="L4" s="29"/>
      <c r="M4" s="29"/>
      <c r="N4" s="29"/>
      <c r="O4" s="29"/>
      <c r="P4" s="29"/>
      <c r="Q4" s="29"/>
      <c r="R4" s="29"/>
      <c r="S4" s="29"/>
      <c r="T4" s="29"/>
      <c r="U4" s="29"/>
      <c r="V4" s="29"/>
      <c r="W4" s="29"/>
      <c r="X4" s="29"/>
      <c r="Y4" s="29"/>
      <c r="Z4" s="29"/>
      <c r="AA4" s="29"/>
      <c r="AB4" s="29"/>
      <c r="AC4" s="29"/>
      <c r="AD4" s="29">
        <v>1</v>
      </c>
      <c r="AE4" s="29"/>
      <c r="AF4" s="29"/>
      <c r="AG4" s="29"/>
    </row>
    <row r="5" spans="1:33" s="4" customFormat="1" ht="15" customHeight="1" x14ac:dyDescent="0.25">
      <c r="A5" s="3" t="s">
        <v>39</v>
      </c>
      <c r="B5" s="3">
        <v>2019</v>
      </c>
      <c r="C5" s="3" t="s">
        <v>18</v>
      </c>
      <c r="D5" s="43">
        <v>12</v>
      </c>
      <c r="E5" s="29"/>
      <c r="F5" s="29"/>
      <c r="G5" s="29"/>
      <c r="H5" s="29"/>
      <c r="I5" s="29"/>
      <c r="J5" s="29"/>
      <c r="K5" s="29"/>
      <c r="L5" s="29"/>
      <c r="M5" s="29"/>
      <c r="N5" s="29"/>
      <c r="O5" s="29"/>
      <c r="P5" s="29">
        <v>1</v>
      </c>
      <c r="Q5" s="29">
        <v>1</v>
      </c>
      <c r="R5" s="29"/>
      <c r="S5" s="29"/>
      <c r="T5" s="29">
        <v>1</v>
      </c>
      <c r="U5" s="29">
        <v>1</v>
      </c>
      <c r="V5" s="29">
        <v>1</v>
      </c>
      <c r="W5" s="29">
        <v>1</v>
      </c>
      <c r="X5" s="29">
        <v>1</v>
      </c>
      <c r="Y5" s="29"/>
      <c r="Z5" s="29">
        <v>1</v>
      </c>
      <c r="AA5" s="29"/>
      <c r="AB5" s="29"/>
      <c r="AC5" s="29">
        <v>1</v>
      </c>
      <c r="AD5" s="29"/>
      <c r="AE5" s="29"/>
      <c r="AF5" s="29"/>
      <c r="AG5" s="29"/>
    </row>
    <row r="6" spans="1:33" s="4" customFormat="1" ht="15" customHeight="1" x14ac:dyDescent="0.25">
      <c r="A6" s="3" t="s">
        <v>4</v>
      </c>
      <c r="B6" s="3">
        <v>2019</v>
      </c>
      <c r="C6" s="3" t="s">
        <v>18</v>
      </c>
      <c r="D6" s="43">
        <v>5</v>
      </c>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row>
    <row r="7" spans="1:33" s="4" customFormat="1" ht="15" customHeight="1" x14ac:dyDescent="0.25">
      <c r="A7" s="44" t="s">
        <v>53</v>
      </c>
      <c r="B7" s="3">
        <v>2019</v>
      </c>
      <c r="C7" s="3" t="s">
        <v>18</v>
      </c>
      <c r="D7" s="45">
        <v>10</v>
      </c>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row>
    <row r="8" spans="1:33" s="4" customFormat="1" ht="15" customHeight="1" x14ac:dyDescent="0.25">
      <c r="A8" s="3" t="s">
        <v>38</v>
      </c>
      <c r="B8" s="3">
        <v>2019</v>
      </c>
      <c r="C8" s="3" t="s">
        <v>21</v>
      </c>
      <c r="D8" s="43">
        <v>12</v>
      </c>
      <c r="E8" s="29"/>
      <c r="F8" s="29">
        <v>1</v>
      </c>
      <c r="G8" s="29"/>
      <c r="H8" s="29"/>
      <c r="I8" s="29"/>
      <c r="J8" s="29"/>
      <c r="K8" s="29"/>
      <c r="L8" s="29"/>
      <c r="M8" s="29"/>
      <c r="N8" s="29"/>
      <c r="O8" s="29"/>
      <c r="P8" s="29"/>
      <c r="Q8" s="29"/>
      <c r="R8" s="29"/>
      <c r="S8" s="29"/>
      <c r="T8" s="29"/>
      <c r="U8" s="29"/>
      <c r="V8" s="29"/>
      <c r="W8" s="29"/>
      <c r="X8" s="29"/>
      <c r="Y8" s="29"/>
      <c r="Z8" s="29"/>
      <c r="AA8" s="29"/>
      <c r="AB8" s="29"/>
      <c r="AC8" s="29"/>
      <c r="AD8" s="29"/>
      <c r="AE8" s="29"/>
      <c r="AF8" s="29"/>
      <c r="AG8" s="29"/>
    </row>
    <row r="9" spans="1:33" s="4" customFormat="1" ht="15" customHeight="1" x14ac:dyDescent="0.25">
      <c r="A9" s="27" t="s">
        <v>54</v>
      </c>
      <c r="B9" s="3">
        <v>2019</v>
      </c>
      <c r="C9" s="3" t="s">
        <v>18</v>
      </c>
      <c r="D9" s="43">
        <v>33</v>
      </c>
      <c r="E9" s="29"/>
      <c r="F9" s="29"/>
      <c r="G9" s="29"/>
      <c r="H9" s="29"/>
      <c r="I9" s="29"/>
      <c r="J9" s="29"/>
      <c r="K9" s="29"/>
      <c r="L9" s="29"/>
      <c r="M9" s="29"/>
      <c r="N9" s="29"/>
      <c r="O9" s="29"/>
      <c r="P9" s="29"/>
      <c r="Q9" s="29"/>
      <c r="R9" s="29">
        <v>1</v>
      </c>
      <c r="S9" s="29"/>
      <c r="T9" s="29"/>
      <c r="U9" s="29"/>
      <c r="V9" s="29"/>
      <c r="W9" s="29"/>
      <c r="X9" s="29"/>
      <c r="Y9" s="29"/>
      <c r="Z9" s="29"/>
      <c r="AA9" s="29"/>
      <c r="AB9" s="29"/>
      <c r="AC9" s="29"/>
      <c r="AD9" s="29"/>
      <c r="AE9" s="29"/>
      <c r="AF9" s="29"/>
      <c r="AG9" s="29"/>
    </row>
    <row r="10" spans="1:33" s="4" customFormat="1" ht="15" customHeight="1" x14ac:dyDescent="0.25">
      <c r="A10" s="3" t="s">
        <v>55</v>
      </c>
      <c r="B10" s="3">
        <v>2019</v>
      </c>
      <c r="C10" s="3" t="s">
        <v>18</v>
      </c>
      <c r="D10" s="43">
        <v>32</v>
      </c>
      <c r="E10" s="29"/>
      <c r="F10" s="29"/>
      <c r="G10" s="29">
        <v>1</v>
      </c>
      <c r="H10" s="29"/>
      <c r="I10" s="29">
        <v>1</v>
      </c>
      <c r="J10" s="29"/>
      <c r="K10" s="29"/>
      <c r="L10" s="29"/>
      <c r="M10" s="29"/>
      <c r="N10" s="29"/>
      <c r="O10" s="29"/>
      <c r="P10" s="29"/>
      <c r="Q10" s="29"/>
      <c r="R10" s="29"/>
      <c r="S10" s="29"/>
      <c r="T10" s="29"/>
      <c r="U10" s="29"/>
      <c r="V10" s="29">
        <v>1</v>
      </c>
      <c r="W10" s="29"/>
      <c r="X10" s="29"/>
      <c r="Y10" s="29"/>
      <c r="Z10" s="29">
        <v>1</v>
      </c>
      <c r="AA10" s="29"/>
      <c r="AB10" s="29"/>
      <c r="AC10" s="29"/>
      <c r="AD10" s="29"/>
      <c r="AE10" s="29"/>
      <c r="AF10" s="29"/>
      <c r="AG10" s="29"/>
    </row>
    <row r="11" spans="1:33" s="4" customFormat="1" ht="15" customHeight="1" x14ac:dyDescent="0.25">
      <c r="A11" s="3" t="s">
        <v>37</v>
      </c>
      <c r="B11" s="3">
        <v>2019</v>
      </c>
      <c r="C11" s="3" t="s">
        <v>21</v>
      </c>
      <c r="D11" s="43">
        <v>25</v>
      </c>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row>
    <row r="12" spans="1:33" s="4" customFormat="1" ht="15" customHeight="1" x14ac:dyDescent="0.25">
      <c r="A12" s="3" t="s">
        <v>8</v>
      </c>
      <c r="B12" s="3">
        <v>2019</v>
      </c>
      <c r="C12" s="3" t="s">
        <v>18</v>
      </c>
      <c r="D12" s="43">
        <v>22</v>
      </c>
      <c r="E12" s="29"/>
      <c r="F12" s="29">
        <v>1</v>
      </c>
      <c r="G12" s="29"/>
      <c r="H12" s="29"/>
      <c r="I12" s="29"/>
      <c r="J12" s="29"/>
      <c r="K12" s="29"/>
      <c r="L12" s="29"/>
      <c r="M12" s="29"/>
      <c r="N12" s="29"/>
      <c r="O12" s="29">
        <v>1</v>
      </c>
      <c r="P12" s="29">
        <v>1</v>
      </c>
      <c r="Q12" s="29"/>
      <c r="R12" s="29">
        <v>1</v>
      </c>
      <c r="S12" s="29"/>
      <c r="T12" s="29"/>
      <c r="U12" s="29"/>
      <c r="V12" s="29"/>
      <c r="W12" s="29"/>
      <c r="X12" s="29"/>
      <c r="Y12" s="29"/>
      <c r="Z12" s="29"/>
      <c r="AA12" s="29">
        <v>1</v>
      </c>
      <c r="AB12" s="29"/>
      <c r="AC12" s="29">
        <v>1</v>
      </c>
      <c r="AD12" s="29"/>
      <c r="AE12" s="29"/>
      <c r="AF12" s="29"/>
      <c r="AG12" s="29"/>
    </row>
    <row r="13" spans="1:33" s="4" customFormat="1" ht="15" customHeight="1" x14ac:dyDescent="0.25">
      <c r="A13" s="3" t="s">
        <v>12</v>
      </c>
      <c r="B13" s="3">
        <v>2019</v>
      </c>
      <c r="C13" s="3" t="s">
        <v>21</v>
      </c>
      <c r="D13" s="43">
        <v>22</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row>
    <row r="14" spans="1:33" s="4" customFormat="1" ht="15" customHeight="1" x14ac:dyDescent="0.25">
      <c r="A14" s="3" t="s">
        <v>5</v>
      </c>
      <c r="B14" s="3">
        <v>2019</v>
      </c>
      <c r="C14" s="3" t="s">
        <v>22</v>
      </c>
      <c r="D14" s="43">
        <v>33</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row>
    <row r="15" spans="1:33" s="4" customFormat="1" ht="15" customHeight="1" x14ac:dyDescent="0.25">
      <c r="A15" s="3" t="s">
        <v>13</v>
      </c>
      <c r="B15" s="3">
        <v>2019</v>
      </c>
      <c r="C15" s="3" t="s">
        <v>21</v>
      </c>
      <c r="D15" s="43">
        <v>0</v>
      </c>
      <c r="E15" s="29"/>
      <c r="F15" s="29"/>
      <c r="G15" s="29"/>
      <c r="H15" s="29"/>
      <c r="I15" s="29"/>
      <c r="J15" s="29"/>
      <c r="K15" s="29"/>
      <c r="L15" s="29"/>
      <c r="M15" s="29"/>
      <c r="N15" s="29"/>
      <c r="O15" s="29"/>
      <c r="P15" s="29"/>
      <c r="Q15" s="29"/>
      <c r="R15" s="29"/>
      <c r="S15" s="29"/>
      <c r="T15" s="29"/>
      <c r="U15" s="29">
        <v>1</v>
      </c>
      <c r="V15" s="29"/>
      <c r="W15" s="29"/>
      <c r="X15" s="29"/>
      <c r="Y15" s="29"/>
      <c r="Z15" s="29">
        <v>1</v>
      </c>
      <c r="AA15" s="29"/>
      <c r="AB15" s="29"/>
      <c r="AC15" s="29">
        <v>1</v>
      </c>
      <c r="AD15" s="29"/>
      <c r="AE15" s="29"/>
      <c r="AF15" s="29"/>
      <c r="AG15" s="29"/>
    </row>
    <row r="16" spans="1:33" s="4" customFormat="1" ht="15" customHeight="1" x14ac:dyDescent="0.25">
      <c r="A16" s="3" t="s">
        <v>9</v>
      </c>
      <c r="B16" s="3">
        <v>2019</v>
      </c>
      <c r="C16" s="3" t="s">
        <v>21</v>
      </c>
      <c r="D16" s="43">
        <v>10</v>
      </c>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row>
    <row r="17" spans="1:33" s="4" customFormat="1" ht="15" customHeight="1" x14ac:dyDescent="0.25">
      <c r="A17" s="3" t="s">
        <v>52</v>
      </c>
      <c r="B17" s="3">
        <v>2019</v>
      </c>
      <c r="C17" s="3" t="s">
        <v>17</v>
      </c>
      <c r="D17" s="43">
        <v>16</v>
      </c>
      <c r="E17" s="29"/>
      <c r="F17" s="29"/>
      <c r="G17" s="29"/>
      <c r="H17" s="29"/>
      <c r="I17" s="29"/>
      <c r="J17" s="29"/>
      <c r="K17" s="29"/>
      <c r="L17" s="29"/>
      <c r="M17" s="29"/>
      <c r="N17" s="29"/>
      <c r="O17" s="29"/>
      <c r="P17" s="29"/>
      <c r="Q17" s="29"/>
      <c r="R17" s="29"/>
      <c r="S17" s="29"/>
      <c r="T17" s="29"/>
      <c r="U17" s="29"/>
      <c r="V17" s="29">
        <v>1</v>
      </c>
      <c r="W17" s="29"/>
      <c r="X17" s="29"/>
      <c r="Y17" s="29"/>
      <c r="Z17" s="29">
        <v>1</v>
      </c>
      <c r="AA17" s="29"/>
      <c r="AB17" s="29"/>
      <c r="AC17" s="29"/>
      <c r="AD17" s="29"/>
      <c r="AE17" s="29"/>
      <c r="AF17" s="29">
        <v>1</v>
      </c>
      <c r="AG17" s="29"/>
    </row>
    <row r="18" spans="1:33" s="4" customFormat="1" ht="15" customHeight="1" x14ac:dyDescent="0.25">
      <c r="A18" s="3" t="s">
        <v>6</v>
      </c>
      <c r="B18" s="3">
        <v>2019</v>
      </c>
      <c r="C18" s="3" t="s">
        <v>18</v>
      </c>
      <c r="D18" s="43">
        <v>5</v>
      </c>
      <c r="E18" s="29"/>
      <c r="F18" s="29"/>
      <c r="G18" s="29"/>
      <c r="H18" s="29">
        <v>1</v>
      </c>
      <c r="I18" s="29"/>
      <c r="J18" s="29"/>
      <c r="K18" s="29"/>
      <c r="L18" s="29"/>
      <c r="M18" s="29"/>
      <c r="N18" s="29"/>
      <c r="O18" s="29"/>
      <c r="P18" s="29"/>
      <c r="Q18" s="29"/>
      <c r="R18" s="29"/>
      <c r="S18" s="29"/>
      <c r="T18" s="29"/>
      <c r="U18" s="29"/>
      <c r="V18" s="29"/>
      <c r="W18" s="29">
        <v>1</v>
      </c>
      <c r="X18" s="29"/>
      <c r="Y18" s="29"/>
      <c r="Z18" s="29"/>
      <c r="AA18" s="29"/>
      <c r="AB18" s="29"/>
      <c r="AC18" s="29"/>
      <c r="AD18" s="29"/>
      <c r="AE18" s="29"/>
      <c r="AF18" s="29"/>
      <c r="AG18" s="29"/>
    </row>
    <row r="19" spans="1:33" s="4" customFormat="1" ht="15" customHeight="1" x14ac:dyDescent="0.25">
      <c r="A19" s="3" t="s">
        <v>40</v>
      </c>
      <c r="B19" s="3">
        <v>2019</v>
      </c>
      <c r="C19" s="3" t="s">
        <v>21</v>
      </c>
      <c r="D19" s="43">
        <v>7</v>
      </c>
      <c r="E19" s="29"/>
      <c r="F19" s="29"/>
      <c r="G19" s="29">
        <v>1</v>
      </c>
      <c r="H19" s="29"/>
      <c r="I19" s="29"/>
      <c r="J19" s="29"/>
      <c r="K19" s="29"/>
      <c r="L19" s="29"/>
      <c r="M19" s="29"/>
      <c r="N19" s="29"/>
      <c r="O19" s="29"/>
      <c r="P19" s="29"/>
      <c r="Q19" s="29"/>
      <c r="R19" s="29"/>
      <c r="S19" s="29"/>
      <c r="T19" s="29"/>
      <c r="U19" s="29"/>
      <c r="V19" s="29">
        <v>1</v>
      </c>
      <c r="W19" s="29"/>
      <c r="X19" s="29"/>
      <c r="Y19" s="29"/>
      <c r="Z19" s="29"/>
      <c r="AA19" s="29"/>
      <c r="AB19" s="29"/>
      <c r="AC19" s="29"/>
      <c r="AD19" s="29"/>
      <c r="AE19" s="29"/>
      <c r="AF19" s="29"/>
      <c r="AG19" s="29"/>
    </row>
    <row r="20" spans="1:33" s="4" customFormat="1" ht="15" customHeight="1" x14ac:dyDescent="0.25">
      <c r="A20" s="3" t="s">
        <v>41</v>
      </c>
      <c r="B20" s="3">
        <v>2019</v>
      </c>
      <c r="C20" s="3" t="s">
        <v>17</v>
      </c>
      <c r="D20" s="43">
        <v>2</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row>
    <row r="21" spans="1:33" s="4" customFormat="1" ht="15" customHeight="1" x14ac:dyDescent="0.25">
      <c r="A21" s="3" t="s">
        <v>10</v>
      </c>
      <c r="B21" s="3">
        <v>2019</v>
      </c>
      <c r="C21" s="3" t="s">
        <v>17</v>
      </c>
      <c r="D21" s="43">
        <v>18</v>
      </c>
      <c r="E21" s="29"/>
      <c r="F21" s="29"/>
      <c r="G21" s="29"/>
      <c r="H21" s="29">
        <v>1</v>
      </c>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row>
    <row r="22" spans="1:33" s="4" customFormat="1" ht="15" customHeight="1" x14ac:dyDescent="0.25">
      <c r="A22" s="3" t="s">
        <v>7</v>
      </c>
      <c r="B22" s="3">
        <v>2019</v>
      </c>
      <c r="C22" s="3" t="s">
        <v>17</v>
      </c>
      <c r="D22" s="43">
        <v>0</v>
      </c>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row>
    <row r="23" spans="1:33" s="4" customFormat="1" ht="15" customHeight="1" x14ac:dyDescent="0.25">
      <c r="A23" s="3" t="s">
        <v>11</v>
      </c>
      <c r="B23" s="3">
        <v>2019</v>
      </c>
      <c r="C23" s="3" t="s">
        <v>18</v>
      </c>
      <c r="D23" s="43">
        <v>5</v>
      </c>
      <c r="E23" s="29"/>
      <c r="F23" s="29"/>
      <c r="G23" s="29"/>
      <c r="H23" s="29"/>
      <c r="I23" s="29"/>
      <c r="J23" s="29"/>
      <c r="K23" s="29"/>
      <c r="L23" s="29"/>
      <c r="M23" s="29"/>
      <c r="N23" s="29"/>
      <c r="O23" s="29"/>
      <c r="P23" s="29">
        <v>1</v>
      </c>
      <c r="Q23" s="29"/>
      <c r="R23" s="29"/>
      <c r="S23" s="29"/>
      <c r="T23" s="29"/>
      <c r="U23" s="29"/>
      <c r="V23" s="29"/>
      <c r="W23" s="29">
        <v>1</v>
      </c>
      <c r="X23" s="29"/>
      <c r="Y23" s="29"/>
      <c r="Z23" s="29"/>
      <c r="AA23" s="29"/>
      <c r="AB23" s="29"/>
      <c r="AC23" s="29"/>
      <c r="AD23" s="29"/>
      <c r="AE23" s="29"/>
      <c r="AF23" s="29"/>
      <c r="AG23" s="29"/>
    </row>
    <row r="24" spans="1:33" s="4" customFormat="1" ht="15" customHeight="1" x14ac:dyDescent="0.25">
      <c r="A24" s="3" t="s">
        <v>42</v>
      </c>
      <c r="B24" s="3">
        <v>2019</v>
      </c>
      <c r="C24" s="3" t="s">
        <v>21</v>
      </c>
      <c r="D24" s="43">
        <v>13</v>
      </c>
      <c r="E24" s="29"/>
      <c r="F24" s="29"/>
      <c r="G24" s="29"/>
      <c r="H24" s="29"/>
      <c r="I24" s="29"/>
      <c r="J24" s="29"/>
      <c r="K24" s="29"/>
      <c r="L24" s="29"/>
      <c r="M24" s="29"/>
      <c r="N24" s="29"/>
      <c r="O24" s="29"/>
      <c r="P24" s="29"/>
      <c r="Q24" s="29"/>
      <c r="R24" s="29"/>
      <c r="S24" s="29"/>
      <c r="T24" s="29"/>
      <c r="U24" s="29"/>
      <c r="V24" s="29"/>
      <c r="W24" s="29"/>
      <c r="X24" s="29"/>
      <c r="Y24" s="29">
        <v>1</v>
      </c>
      <c r="Z24" s="29"/>
      <c r="AA24" s="29"/>
      <c r="AB24" s="29"/>
      <c r="AC24" s="29"/>
      <c r="AD24" s="29"/>
      <c r="AE24" s="29"/>
      <c r="AF24" s="29"/>
      <c r="AG24" s="29"/>
    </row>
    <row r="25" spans="1:33" s="4" customFormat="1" ht="15" customHeight="1" x14ac:dyDescent="0.25">
      <c r="A25" s="3" t="s">
        <v>68</v>
      </c>
      <c r="B25" s="3">
        <v>2019</v>
      </c>
      <c r="C25" s="3" t="s">
        <v>18</v>
      </c>
      <c r="D25" s="43">
        <v>5</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row>
    <row r="26" spans="1:33" s="4" customFormat="1" ht="15" customHeight="1" x14ac:dyDescent="0.25">
      <c r="A26" s="3" t="s">
        <v>14</v>
      </c>
      <c r="B26" s="3">
        <v>2019</v>
      </c>
      <c r="C26" s="3" t="s">
        <v>17</v>
      </c>
      <c r="D26" s="43">
        <v>20</v>
      </c>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row>
    <row r="27" spans="1:33" s="4" customFormat="1" ht="15" customHeight="1" x14ac:dyDescent="0.25">
      <c r="A27" s="3" t="s">
        <v>43</v>
      </c>
      <c r="B27" s="3">
        <v>2019</v>
      </c>
      <c r="C27" s="3" t="s">
        <v>18</v>
      </c>
      <c r="D27" s="43">
        <v>41</v>
      </c>
      <c r="E27" s="29">
        <v>1</v>
      </c>
      <c r="F27" s="29"/>
      <c r="G27" s="29"/>
      <c r="H27" s="29"/>
      <c r="I27" s="29"/>
      <c r="J27" s="29"/>
      <c r="K27" s="29"/>
      <c r="L27" s="29"/>
      <c r="M27" s="29"/>
      <c r="N27" s="29"/>
      <c r="O27" s="29"/>
      <c r="P27" s="29"/>
      <c r="Q27" s="29"/>
      <c r="R27" s="29"/>
      <c r="S27" s="29"/>
      <c r="T27" s="29"/>
      <c r="U27" s="29"/>
      <c r="V27" s="29">
        <v>1</v>
      </c>
      <c r="W27" s="29"/>
      <c r="X27" s="29"/>
      <c r="Y27" s="29"/>
      <c r="Z27" s="29">
        <v>1</v>
      </c>
      <c r="AA27" s="29"/>
      <c r="AB27" s="29"/>
      <c r="AC27" s="29"/>
      <c r="AD27" s="29"/>
      <c r="AE27" s="29"/>
      <c r="AF27" s="29"/>
      <c r="AG27" s="29"/>
    </row>
    <row r="28" spans="1:33" s="4" customFormat="1" ht="15" customHeight="1" x14ac:dyDescent="0.25">
      <c r="A28" s="31" t="s">
        <v>20</v>
      </c>
      <c r="B28" s="54">
        <v>2019</v>
      </c>
      <c r="C28" s="32"/>
      <c r="D28" s="33">
        <f>IFERROR(AVERAGE(D2:D27),"NA")</f>
        <v>15.423076923076923</v>
      </c>
      <c r="E28" s="30">
        <f t="shared" ref="E28:AG28" si="0">SUM(E2:E27)</f>
        <v>1</v>
      </c>
      <c r="F28" s="30">
        <f t="shared" si="0"/>
        <v>3</v>
      </c>
      <c r="G28" s="30">
        <f t="shared" si="0"/>
        <v>2</v>
      </c>
      <c r="H28" s="30">
        <f t="shared" si="0"/>
        <v>2</v>
      </c>
      <c r="I28" s="30">
        <f t="shared" si="0"/>
        <v>2</v>
      </c>
      <c r="J28" s="30">
        <f t="shared" si="0"/>
        <v>0</v>
      </c>
      <c r="K28" s="30">
        <f t="shared" si="0"/>
        <v>0</v>
      </c>
      <c r="L28" s="30">
        <f t="shared" si="0"/>
        <v>0</v>
      </c>
      <c r="M28" s="30">
        <f t="shared" si="0"/>
        <v>0</v>
      </c>
      <c r="N28" s="30">
        <f t="shared" si="0"/>
        <v>0</v>
      </c>
      <c r="O28" s="30">
        <f t="shared" si="0"/>
        <v>1</v>
      </c>
      <c r="P28" s="30">
        <f t="shared" si="0"/>
        <v>4</v>
      </c>
      <c r="Q28" s="30">
        <f t="shared" si="0"/>
        <v>3</v>
      </c>
      <c r="R28" s="30">
        <f t="shared" si="0"/>
        <v>2</v>
      </c>
      <c r="S28" s="30">
        <f t="shared" si="0"/>
        <v>0</v>
      </c>
      <c r="T28" s="30">
        <f t="shared" si="0"/>
        <v>2</v>
      </c>
      <c r="U28" s="30">
        <f t="shared" si="0"/>
        <v>2</v>
      </c>
      <c r="V28" s="30">
        <f t="shared" si="0"/>
        <v>6</v>
      </c>
      <c r="W28" s="30">
        <f t="shared" si="0"/>
        <v>5</v>
      </c>
      <c r="X28" s="30">
        <f t="shared" si="0"/>
        <v>1</v>
      </c>
      <c r="Y28" s="30">
        <f t="shared" si="0"/>
        <v>3</v>
      </c>
      <c r="Z28" s="30">
        <f t="shared" si="0"/>
        <v>6</v>
      </c>
      <c r="AA28" s="30">
        <f t="shared" si="0"/>
        <v>1</v>
      </c>
      <c r="AB28" s="30">
        <f t="shared" si="0"/>
        <v>0</v>
      </c>
      <c r="AC28" s="30">
        <f t="shared" si="0"/>
        <v>3</v>
      </c>
      <c r="AD28" s="30">
        <f t="shared" si="0"/>
        <v>1</v>
      </c>
      <c r="AE28" s="30">
        <f t="shared" si="0"/>
        <v>0</v>
      </c>
      <c r="AF28" s="30">
        <f t="shared" si="0"/>
        <v>1</v>
      </c>
      <c r="AG28" s="30">
        <f t="shared" si="0"/>
        <v>0</v>
      </c>
    </row>
    <row r="30" spans="1:33" x14ac:dyDescent="0.25">
      <c r="A30" s="23" t="s">
        <v>16</v>
      </c>
      <c r="B30" s="23" t="s">
        <v>15</v>
      </c>
      <c r="C30" s="13" t="s">
        <v>24</v>
      </c>
      <c r="D30" s="6"/>
    </row>
    <row r="31" spans="1:33" x14ac:dyDescent="0.25">
      <c r="A31" s="22" t="s">
        <v>17</v>
      </c>
      <c r="B31" s="22">
        <v>2019</v>
      </c>
      <c r="C31" s="55">
        <f>COUNTIF($C$2:$C$27,"Q1")/(COUNT(B2:B27))</f>
        <v>0.19230769230769232</v>
      </c>
      <c r="D31" s="6"/>
    </row>
    <row r="32" spans="1:33" x14ac:dyDescent="0.25">
      <c r="A32" s="24" t="s">
        <v>18</v>
      </c>
      <c r="B32" s="24">
        <v>2019</v>
      </c>
      <c r="C32" s="55">
        <f>(COUNTIF($C$2:$C$27,"Q2")/(COUNT(B2:B27)))</f>
        <v>0.38461538461538464</v>
      </c>
      <c r="D32" s="6"/>
    </row>
    <row r="33" spans="1:4" x14ac:dyDescent="0.25">
      <c r="A33" s="22" t="s">
        <v>21</v>
      </c>
      <c r="B33" s="22">
        <v>2019</v>
      </c>
      <c r="C33" s="55">
        <f>COUNTIF($C$2:$C$27,"Q3")/(COUNT(B2:B27))</f>
        <v>0.34615384615384615</v>
      </c>
      <c r="D33" s="6"/>
    </row>
    <row r="34" spans="1:4" x14ac:dyDescent="0.25">
      <c r="A34" s="25" t="s">
        <v>22</v>
      </c>
      <c r="B34" s="25">
        <v>2019</v>
      </c>
      <c r="C34" s="56">
        <f>COUNTIF($C$2:$C$27,"Q4")/(COUNT(B2:B27))</f>
        <v>7.6923076923076927E-2</v>
      </c>
      <c r="D34" s="6"/>
    </row>
    <row r="35" spans="1:4" x14ac:dyDescent="0.25">
      <c r="A35" s="3"/>
      <c r="B35" s="3"/>
      <c r="C35" s="26"/>
      <c r="D35" s="6"/>
    </row>
    <row r="36" spans="1:4" x14ac:dyDescent="0.25">
      <c r="A36" s="3"/>
      <c r="B36" s="3"/>
      <c r="C36" s="26"/>
      <c r="D36" s="6"/>
    </row>
    <row r="38" spans="1:4" x14ac:dyDescent="0.25">
      <c r="A38" s="6"/>
      <c r="B38" s="6"/>
      <c r="C38" s="6"/>
      <c r="D38" s="6"/>
    </row>
    <row r="39" spans="1:4" x14ac:dyDescent="0.25">
      <c r="A39" s="6"/>
      <c r="B39" s="6"/>
      <c r="C39" s="6"/>
      <c r="D39" s="6"/>
    </row>
    <row r="40" spans="1:4" x14ac:dyDescent="0.25">
      <c r="A40" s="6"/>
      <c r="B40" s="6"/>
      <c r="C40" s="6"/>
      <c r="D40" s="6"/>
    </row>
    <row r="41" spans="1:4" x14ac:dyDescent="0.25">
      <c r="A41"/>
      <c r="B41"/>
      <c r="C41"/>
    </row>
    <row r="42" spans="1:4" x14ac:dyDescent="0.25">
      <c r="A42"/>
      <c r="B42"/>
      <c r="C42"/>
    </row>
    <row r="43" spans="1:4" x14ac:dyDescent="0.25">
      <c r="A43"/>
      <c r="B43"/>
      <c r="C43"/>
    </row>
    <row r="44" spans="1:4" x14ac:dyDescent="0.25">
      <c r="A44"/>
      <c r="B44"/>
      <c r="C44"/>
    </row>
    <row r="45" spans="1:4" x14ac:dyDescent="0.25">
      <c r="A45"/>
      <c r="B45"/>
      <c r="C45"/>
    </row>
    <row r="46" spans="1:4" x14ac:dyDescent="0.25">
      <c r="A46"/>
      <c r="B46"/>
      <c r="C46"/>
    </row>
    <row r="47" spans="1:4" x14ac:dyDescent="0.25">
      <c r="A47"/>
      <c r="B47"/>
      <c r="C47"/>
    </row>
    <row r="48" spans="1:4" x14ac:dyDescent="0.25">
      <c r="A48"/>
      <c r="B48"/>
      <c r="C48"/>
    </row>
    <row r="49" spans="1:3" x14ac:dyDescent="0.25">
      <c r="A49"/>
      <c r="B49"/>
      <c r="C49"/>
    </row>
    <row r="50" spans="1:3" x14ac:dyDescent="0.25">
      <c r="A50"/>
      <c r="B50"/>
      <c r="C50"/>
    </row>
    <row r="51" spans="1:3" x14ac:dyDescent="0.25">
      <c r="A51"/>
      <c r="B51"/>
      <c r="C51"/>
    </row>
    <row r="52" spans="1:3" x14ac:dyDescent="0.25">
      <c r="A52"/>
      <c r="B52"/>
      <c r="C52"/>
    </row>
    <row r="53" spans="1:3" x14ac:dyDescent="0.25">
      <c r="A53"/>
      <c r="B53"/>
      <c r="C53"/>
    </row>
    <row r="54" spans="1:3" x14ac:dyDescent="0.25">
      <c r="A54"/>
      <c r="B54"/>
      <c r="C54"/>
    </row>
    <row r="55" spans="1:3" x14ac:dyDescent="0.25">
      <c r="A55"/>
      <c r="B55"/>
      <c r="C55"/>
    </row>
  </sheetData>
  <pageMargins left="0.25" right="0.25" top="0.75" bottom="0.75" header="0.3" footer="0.3"/>
  <pageSetup paperSize="5" scale="80" fitToHeight="0" pageOrder="overThenDown" orientation="landscape" r:id="rId1"/>
  <headerFooter>
    <oddFooter>&amp;C&amp;Z&amp;F</oddFooter>
  </headerFooter>
  <ignoredErrors>
    <ignoredError sqref="C31:C34" formulaRange="1"/>
  </ignoredErrors>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37"/>
  <sheetViews>
    <sheetView topLeftCell="A4" zoomScale="110" zoomScaleNormal="110" workbookViewId="0">
      <selection activeCell="F14" sqref="F14"/>
    </sheetView>
  </sheetViews>
  <sheetFormatPr defaultRowHeight="15" x14ac:dyDescent="0.25"/>
  <cols>
    <col min="1" max="1" width="39.85546875" customWidth="1"/>
    <col min="2" max="2" width="13.42578125" customWidth="1"/>
    <col min="3" max="3" width="7.28515625" customWidth="1"/>
    <col min="4" max="4" width="11.42578125" customWidth="1"/>
    <col min="5" max="5" width="29.42578125" customWidth="1"/>
    <col min="6" max="6" width="16.28515625" customWidth="1"/>
    <col min="7" max="9" width="12.28515625" customWidth="1"/>
    <col min="10" max="20" width="11.42578125" customWidth="1"/>
    <col min="21" max="38" width="41.28515625" customWidth="1"/>
    <col min="39" max="39" width="38.28515625" customWidth="1"/>
    <col min="40" max="40" width="29.140625" customWidth="1"/>
    <col min="41" max="41" width="37.42578125" customWidth="1"/>
    <col min="42" max="42" width="32.28515625" customWidth="1"/>
    <col min="43" max="43" width="46.28515625" customWidth="1"/>
    <col min="44" max="44" width="42.28515625" customWidth="1"/>
    <col min="45" max="45" width="37.5703125" customWidth="1"/>
    <col min="46" max="46" width="42.28515625" customWidth="1"/>
    <col min="47" max="47" width="46.5703125" customWidth="1"/>
    <col min="48" max="48" width="34" customWidth="1"/>
    <col min="49" max="49" width="42.42578125" customWidth="1"/>
    <col min="50" max="50" width="25.7109375" customWidth="1"/>
    <col min="51" max="51" width="33.7109375" customWidth="1"/>
    <col min="52" max="52" width="40.5703125" customWidth="1"/>
    <col min="53" max="53" width="41.140625" customWidth="1"/>
    <col min="54" max="54" width="30.7109375" customWidth="1"/>
    <col min="55" max="55" width="44.7109375" customWidth="1"/>
    <col min="56" max="56" width="36.42578125" customWidth="1"/>
    <col min="57" max="57" width="36.85546875" customWidth="1"/>
    <col min="58" max="72" width="41.28515625" customWidth="1"/>
    <col min="73" max="73" width="38.28515625" customWidth="1"/>
    <col min="74" max="74" width="29.140625" customWidth="1"/>
    <col min="75" max="75" width="37.42578125" customWidth="1"/>
    <col min="76" max="76" width="32.28515625" customWidth="1"/>
    <col min="77" max="77" width="46.28515625" customWidth="1"/>
    <col min="78" max="78" width="42.28515625" customWidth="1"/>
    <col min="79" max="79" width="37.5703125" customWidth="1"/>
    <col min="80" max="80" width="42.28515625" customWidth="1"/>
    <col min="81" max="81" width="46.5703125" customWidth="1"/>
    <col min="82" max="82" width="34" customWidth="1"/>
    <col min="83" max="83" width="42.42578125" customWidth="1"/>
    <col min="84" max="84" width="25.7109375" customWidth="1"/>
    <col min="85" max="85" width="33.7109375" customWidth="1"/>
    <col min="86" max="86" width="40.5703125" customWidth="1"/>
    <col min="87" max="87" width="41.140625" customWidth="1"/>
    <col min="88" max="88" width="30.7109375" customWidth="1"/>
    <col min="89" max="89" width="44.7109375" customWidth="1"/>
    <col min="90" max="90" width="36.42578125" customWidth="1"/>
    <col min="91" max="91" width="42.28515625" customWidth="1"/>
    <col min="92" max="92" width="37.5703125" customWidth="1"/>
    <col min="93" max="93" width="42.28515625" customWidth="1"/>
    <col min="94" max="94" width="46.5703125" customWidth="1"/>
    <col min="95" max="95" width="34" customWidth="1"/>
    <col min="96" max="96" width="42.42578125" customWidth="1"/>
    <col min="97" max="97" width="25.7109375" customWidth="1"/>
    <col min="98" max="98" width="33.7109375" customWidth="1"/>
    <col min="99" max="99" width="40.5703125" customWidth="1"/>
    <col min="100" max="100" width="41.140625" customWidth="1"/>
    <col min="101" max="101" width="30.7109375" customWidth="1"/>
    <col min="102" max="102" width="44.7109375" customWidth="1"/>
    <col min="103" max="103" width="37.5703125" customWidth="1"/>
    <col min="104" max="104" width="42.28515625" customWidth="1"/>
    <col min="105" max="105" width="46.5703125" customWidth="1"/>
    <col min="106" max="106" width="34" customWidth="1"/>
    <col min="107" max="107" width="42.42578125" customWidth="1"/>
    <col min="108" max="108" width="25.7109375" customWidth="1"/>
    <col min="109" max="109" width="33.7109375" customWidth="1"/>
    <col min="110" max="110" width="40.5703125" customWidth="1"/>
    <col min="111" max="111" width="41.140625" customWidth="1"/>
    <col min="112" max="112" width="30.7109375" customWidth="1"/>
    <col min="113" max="113" width="42.28515625" customWidth="1"/>
    <col min="114" max="114" width="46.5703125" customWidth="1"/>
    <col min="115" max="115" width="34" customWidth="1"/>
    <col min="116" max="116" width="42.42578125" customWidth="1"/>
    <col min="117" max="117" width="25.7109375" customWidth="1"/>
    <col min="118" max="118" width="33.7109375" customWidth="1"/>
    <col min="119" max="119" width="40.5703125" customWidth="1"/>
    <col min="120" max="120" width="41.140625" customWidth="1"/>
    <col min="121" max="126" width="41.28515625" customWidth="1"/>
    <col min="127" max="127" width="38.28515625" customWidth="1"/>
    <col min="128" max="128" width="29.140625" customWidth="1"/>
    <col min="129" max="129" width="37.42578125" customWidth="1"/>
    <col min="130" max="130" width="32.28515625" customWidth="1"/>
    <col min="131" max="131" width="46.28515625" customWidth="1"/>
    <col min="132" max="132" width="42.28515625" customWidth="1"/>
    <col min="133" max="133" width="37.5703125" customWidth="1"/>
    <col min="134" max="134" width="42.28515625" customWidth="1"/>
    <col min="135" max="135" width="46.5703125" customWidth="1"/>
    <col min="136" max="136" width="34" customWidth="1"/>
    <col min="137" max="137" width="42.42578125" customWidth="1"/>
    <col min="138" max="138" width="25.7109375" customWidth="1"/>
    <col min="139" max="139" width="33.7109375" customWidth="1"/>
    <col min="140" max="140" width="40.5703125" customWidth="1"/>
    <col min="141" max="141" width="42.42578125" customWidth="1"/>
    <col min="142" max="142" width="25.7109375" customWidth="1"/>
    <col min="143" max="143" width="33.7109375" customWidth="1"/>
    <col min="144" max="144" width="41.28515625" customWidth="1"/>
    <col min="145" max="145" width="38.28515625" customWidth="1"/>
    <col min="146" max="146" width="29.140625" customWidth="1"/>
    <col min="147" max="147" width="37.42578125" customWidth="1"/>
    <col min="148" max="148" width="32.28515625" customWidth="1"/>
    <col min="149" max="149" width="46.28515625" customWidth="1"/>
    <col min="150" max="150" width="42.28515625" customWidth="1"/>
    <col min="151" max="151" width="37.5703125" customWidth="1"/>
    <col min="152" max="152" width="42.28515625" customWidth="1"/>
    <col min="153" max="153" width="46.5703125" customWidth="1"/>
    <col min="154" max="154" width="34" customWidth="1"/>
    <col min="155" max="155" width="42.42578125" bestFit="1" customWidth="1"/>
    <col min="156" max="156" width="25.7109375" customWidth="1"/>
    <col min="157" max="159" width="36.5703125" bestFit="1" customWidth="1"/>
    <col min="160" max="160" width="36.5703125" customWidth="1"/>
    <col min="161" max="162" width="36.5703125" bestFit="1" customWidth="1"/>
    <col min="163" max="163" width="30.28515625" bestFit="1" customWidth="1"/>
    <col min="164" max="164" width="30" bestFit="1" customWidth="1"/>
    <col min="165" max="165" width="35.5703125" bestFit="1" customWidth="1"/>
    <col min="166" max="166" width="34.28515625" bestFit="1" customWidth="1"/>
    <col min="167" max="167" width="34.140625" bestFit="1" customWidth="1"/>
    <col min="168" max="168" width="29.28515625" bestFit="1" customWidth="1"/>
    <col min="169" max="169" width="41.7109375" bestFit="1" customWidth="1"/>
    <col min="170" max="170" width="31.85546875" bestFit="1" customWidth="1"/>
    <col min="171" max="171" width="36.42578125" bestFit="1" customWidth="1"/>
  </cols>
  <sheetData>
    <row r="3" spans="1:28" x14ac:dyDescent="0.25">
      <c r="A3" s="7" t="s">
        <v>0</v>
      </c>
      <c r="B3" t="s">
        <v>20</v>
      </c>
      <c r="F3" s="7" t="s">
        <v>25</v>
      </c>
    </row>
    <row r="4" spans="1:28" x14ac:dyDescent="0.25">
      <c r="F4" t="s">
        <v>17</v>
      </c>
      <c r="G4" t="s">
        <v>18</v>
      </c>
      <c r="H4" t="s">
        <v>21</v>
      </c>
      <c r="I4" t="s">
        <v>22</v>
      </c>
      <c r="J4" t="s">
        <v>19</v>
      </c>
    </row>
    <row r="5" spans="1:28" x14ac:dyDescent="0.25">
      <c r="A5" t="s">
        <v>36</v>
      </c>
      <c r="E5" t="s">
        <v>112</v>
      </c>
      <c r="F5" s="9">
        <v>0.19230769230769232</v>
      </c>
      <c r="G5" s="9">
        <v>0.38461538461538464</v>
      </c>
      <c r="H5" s="9">
        <v>0.34615384615384615</v>
      </c>
      <c r="I5" s="9">
        <v>7.6923076923076927E-2</v>
      </c>
      <c r="J5" s="35">
        <v>1</v>
      </c>
    </row>
    <row r="6" spans="1:28" x14ac:dyDescent="0.25">
      <c r="A6" s="14">
        <v>15.423076923076923</v>
      </c>
    </row>
    <row r="9" spans="1:28" x14ac:dyDescent="0.25">
      <c r="C9" s="34"/>
    </row>
    <row r="12" spans="1:28" x14ac:dyDescent="0.25">
      <c r="B12" s="9"/>
      <c r="C12" s="9"/>
      <c r="D12" s="9"/>
      <c r="H12" s="14"/>
      <c r="I12" s="14"/>
      <c r="J12" s="14"/>
      <c r="K12" s="14"/>
      <c r="L12" s="14"/>
      <c r="M12" s="14"/>
      <c r="N12" s="14"/>
      <c r="O12" s="14"/>
      <c r="P12" s="14"/>
      <c r="Q12" s="14"/>
    </row>
    <row r="14" spans="1:28" x14ac:dyDescent="0.25">
      <c r="H14" s="14"/>
      <c r="I14" s="14"/>
      <c r="J14" s="14"/>
      <c r="K14" s="14"/>
      <c r="L14" s="14"/>
      <c r="M14" s="14"/>
      <c r="N14" s="14"/>
      <c r="O14" s="14"/>
      <c r="P14" s="14"/>
      <c r="Q14" s="14"/>
      <c r="R14" s="14"/>
      <c r="S14" s="14"/>
      <c r="T14" s="14"/>
      <c r="U14" s="14"/>
      <c r="V14" s="14"/>
      <c r="W14" s="14"/>
      <c r="X14" s="14"/>
      <c r="Y14" s="14"/>
      <c r="Z14" s="14"/>
      <c r="AA14" s="14"/>
      <c r="AB14" s="14"/>
    </row>
    <row r="15" spans="1:28" x14ac:dyDescent="0.25">
      <c r="A15" s="7" t="s">
        <v>0</v>
      </c>
      <c r="B15" t="s">
        <v>20</v>
      </c>
      <c r="C15" s="14"/>
      <c r="D15" s="14"/>
    </row>
    <row r="17" spans="1:2" x14ac:dyDescent="0.25">
      <c r="A17" s="7" t="s">
        <v>111</v>
      </c>
    </row>
    <row r="18" spans="1:2" x14ac:dyDescent="0.25">
      <c r="A18" s="53" t="s">
        <v>91</v>
      </c>
      <c r="B18" s="35">
        <v>1</v>
      </c>
    </row>
    <row r="19" spans="1:2" x14ac:dyDescent="0.25">
      <c r="A19" s="53" t="s">
        <v>92</v>
      </c>
      <c r="B19" s="35">
        <v>3</v>
      </c>
    </row>
    <row r="20" spans="1:2" x14ac:dyDescent="0.25">
      <c r="A20" s="53" t="s">
        <v>93</v>
      </c>
      <c r="B20" s="35">
        <v>2</v>
      </c>
    </row>
    <row r="21" spans="1:2" x14ac:dyDescent="0.25">
      <c r="A21" s="53" t="s">
        <v>94</v>
      </c>
      <c r="B21" s="35">
        <v>2</v>
      </c>
    </row>
    <row r="22" spans="1:2" x14ac:dyDescent="0.25">
      <c r="A22" s="53" t="s">
        <v>95</v>
      </c>
      <c r="B22" s="35">
        <v>2</v>
      </c>
    </row>
    <row r="23" spans="1:2" x14ac:dyDescent="0.25">
      <c r="A23" s="53" t="s">
        <v>96</v>
      </c>
      <c r="B23" s="35">
        <v>1</v>
      </c>
    </row>
    <row r="24" spans="1:2" x14ac:dyDescent="0.25">
      <c r="A24" s="53" t="s">
        <v>97</v>
      </c>
      <c r="B24" s="35">
        <v>4</v>
      </c>
    </row>
    <row r="25" spans="1:2" x14ac:dyDescent="0.25">
      <c r="A25" s="53" t="s">
        <v>98</v>
      </c>
      <c r="B25" s="35">
        <v>3</v>
      </c>
    </row>
    <row r="26" spans="1:2" x14ac:dyDescent="0.25">
      <c r="A26" s="53" t="s">
        <v>99</v>
      </c>
      <c r="B26" s="35">
        <v>2</v>
      </c>
    </row>
    <row r="27" spans="1:2" x14ac:dyDescent="0.25">
      <c r="A27" s="53" t="s">
        <v>100</v>
      </c>
      <c r="B27" s="35">
        <v>2</v>
      </c>
    </row>
    <row r="28" spans="1:2" x14ac:dyDescent="0.25">
      <c r="A28" s="53" t="s">
        <v>101</v>
      </c>
      <c r="B28" s="35">
        <v>2</v>
      </c>
    </row>
    <row r="29" spans="1:2" x14ac:dyDescent="0.25">
      <c r="A29" s="53" t="s">
        <v>102</v>
      </c>
      <c r="B29" s="35">
        <v>6</v>
      </c>
    </row>
    <row r="30" spans="1:2" x14ac:dyDescent="0.25">
      <c r="A30" s="53" t="s">
        <v>103</v>
      </c>
      <c r="B30" s="35">
        <v>5</v>
      </c>
    </row>
    <row r="31" spans="1:2" x14ac:dyDescent="0.25">
      <c r="A31" s="53" t="s">
        <v>104</v>
      </c>
      <c r="B31" s="35">
        <v>1</v>
      </c>
    </row>
    <row r="32" spans="1:2" x14ac:dyDescent="0.25">
      <c r="A32" s="53" t="s">
        <v>105</v>
      </c>
      <c r="B32" s="35">
        <v>3</v>
      </c>
    </row>
    <row r="33" spans="1:2" x14ac:dyDescent="0.25">
      <c r="A33" s="53" t="s">
        <v>106</v>
      </c>
      <c r="B33" s="35">
        <v>6</v>
      </c>
    </row>
    <row r="34" spans="1:2" x14ac:dyDescent="0.25">
      <c r="A34" s="53" t="s">
        <v>107</v>
      </c>
      <c r="B34" s="35">
        <v>1</v>
      </c>
    </row>
    <row r="35" spans="1:2" x14ac:dyDescent="0.25">
      <c r="A35" s="53" t="s">
        <v>108</v>
      </c>
      <c r="B35" s="35">
        <v>3</v>
      </c>
    </row>
    <row r="36" spans="1:2" x14ac:dyDescent="0.25">
      <c r="A36" s="53" t="s">
        <v>109</v>
      </c>
      <c r="B36" s="35">
        <v>1</v>
      </c>
    </row>
    <row r="37" spans="1:2" x14ac:dyDescent="0.25">
      <c r="A37" s="53" t="s">
        <v>110</v>
      </c>
      <c r="B37" s="35">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TOC</vt:lpstr>
      <vt:lpstr>ESHAP Dashboard</vt:lpstr>
      <vt:lpstr>Data</vt:lpstr>
      <vt:lpstr>Pivot Tables</vt:lpstr>
      <vt:lpstr>Data!Print_Area</vt:lpstr>
      <vt:lpstr>Data!Print_Titles</vt:lpstr>
    </vt:vector>
  </TitlesOfParts>
  <Company>Maine State Housing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Namer</dc:creator>
  <cp:lastModifiedBy>Clyde Barr</cp:lastModifiedBy>
  <cp:lastPrinted>2018-11-05T13:35:06Z</cp:lastPrinted>
  <dcterms:created xsi:type="dcterms:W3CDTF">2015-12-20T18:00:27Z</dcterms:created>
  <dcterms:modified xsi:type="dcterms:W3CDTF">2020-02-06T14:53:06Z</dcterms:modified>
</cp:coreProperties>
</file>